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4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ávod" sheetId="1" state="visible" r:id="rId3"/>
    <sheet name="Predpoklady" sheetId="2" state="visible" r:id="rId4"/>
    <sheet name="Scenáre" sheetId="3" state="visible" r:id="rId5"/>
    <sheet name="Parcely" sheetId="4" state="visible" r:id="rId6"/>
    <sheet name="Ulice" sheetId="5" state="visible" r:id="rId7"/>
    <sheet name="Rozšírenie – varianty" sheetId="6" state="visible" r:id="rId8"/>
    <sheet name="Štúdia 2013 vs dnes" sheetId="7" state="visible" r:id="rId9"/>
    <sheet name="Postup" sheetId="8" state="visible" r:id="rId10"/>
    <sheet name="Zdroje" sheetId="9" state="visible" r:id="rId11"/>
  </sheets>
  <definedNames>
    <definedName function="false" hidden="true" localSheetId="3" name="_xlnm._FilterDatabase" vbProcedure="false">Parcely!$A$1:$M$618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<sst xmlns="http://schemas.openxmlformats.org/spreadsheetml/2006/main" count="2222" uniqueCount="882">
  <si>
    <t xml:space="preserve">Nemecká dolina – kapacita územia a návrhy</t>
  </si>
  <si>
    <t xml:space="preserve">Pracovný analytický podklad pre vlastníkov pozemkov a mestskú časť Bratislava-Vajnory. Stav katastra 16. 9. 2026, analýza 17. 9. 2026. Územie je vymedzené podľa hranice riešeného územia z Urbanistickej štúdie zóny „Nemecká dolina“ (2013): 617 parciel, 39,16 ha.</t>
  </si>
  <si>
    <t xml:space="preserve">Čo je v zošite</t>
  </si>
  <si>
    <t xml:space="preserve">• Predpoklady – žlté bunky s modrým písmom môžete meniť (napr. počet osôb na domácnosť). Všetky výpočty sa prepočítajú.</t>
  </si>
  <si>
    <t xml:space="preserve">• Scenáre – porovnanie: dnešné parcely, Návrh A, Návrh B, urbanistická štúdia 2013 (varianty A a B) a zahusťovanie bez pravidiel.</t>
  </si>
  <si>
    <t xml:space="preserve">• Parcely – každá parcela v území: výmera, šírka, trieda, úloha v návrhoch a koľko domov na nej počítame. Bez mien fyzických osôb.</t>
  </si>
  <si>
    <t xml:space="preserve">• Ulice – dnešné šírky ulíc a koľko pôdy treba na rozšírenie.</t>
  </si>
  <si>
    <t xml:space="preserve">• Rozšírenie – varianty – koľko pôdy a od koľkých vlastníkov pri rôznej cieľovej šírke ulíc (výpočet v GIS).</t>
  </si>
  <si>
    <t xml:space="preserve">• Štúdia 2013 vs dnes – hlavné čísla zo štúdie z decembra 2013 oproti dnešnému stavu.</t>
  </si>
  <si>
    <t xml:space="preserve">• Postup – kroky od zorganizovania vlastníkov po schválený územný plán zóny, s odkazmi na zákon č. 200/2022 Z. z.</t>
  </si>
  <si>
    <t xml:space="preserve">• Zdroje – odkiaľ sú čísla.</t>
  </si>
  <si>
    <t xml:space="preserve">Farby</t>
  </si>
  <si>
    <t xml:space="preserve">Modré písmo na žltom = vstup, ktorý môžete zmeniť. Čierne = výpočet (vzorec). Zelené = odkaz na iný hárok. Sivé kurzívou = poznámka / zdroj.</t>
  </si>
  <si>
    <t xml:space="preserve">Dôležité upozornenie</t>
  </si>
  <si>
    <t xml:space="preserve">Ide o orientačný analytický podklad, nie o územnoplánovaciu dokumentáciu. Nenahrádza autorizovaného architekta (§ 14 zák. 200/2022 Z. z.), odborne spôsobilú osobu pre obstarávanie (§ 13), dopravného inžiniera, hydrológa, geodeta ani právnika. Počty domov a obyvateľov sú odhady podľa pravidiel uvedených v hárku Parcely; skutočný počet určí až územný plán zóny.</t>
  </si>
  <si>
    <t xml:space="preserve">Geometria parciel: ZBGIS (ÚGKK SR), identify služba katastra. Vlastníci sú zaradení do kategórií podľa listov vlastníctva; overenie vlastníctva je možné len výpisom z LV.</t>
  </si>
  <si>
    <t xml:space="preserve">Predpoklad</t>
  </si>
  <si>
    <t xml:space="preserve">Hodnota</t>
  </si>
  <si>
    <t xml:space="preserve">Jednotka</t>
  </si>
  <si>
    <t xml:space="preserve">Prečo / zdroj</t>
  </si>
  <si>
    <t xml:space="preserve">Osoby na domácnosť – nízky odhad</t>
  </si>
  <si>
    <t xml:space="preserve">osôb</t>
  </si>
  <si>
    <t xml:space="preserve">Dlhodobý stav, keď deti odrastú. Priemer SR podľa SODB 2021 je ~2,3 (5,45 mil. obyvateľov / 2,38 mil. domácností); v rodinných domoch je vyšší.</t>
  </si>
  <si>
    <t xml:space="preserve">Osoby na domácnosť – stredný odhad</t>
  </si>
  <si>
    <t xml:space="preserve">Stred medzi nízkym a vysokým odhadom.</t>
  </si>
  <si>
    <t xml:space="preserve">Osoby na domácnosť – vysoký odhad</t>
  </si>
  <si>
    <t xml:space="preserve">Urbanistická štúdia 2013 počítala 3,2 osoby na rodinný dom (Prehľadové tabuľky).</t>
  </si>
  <si>
    <t xml:space="preserve">Podiel detí vo veku 3–5 rokov (MŠ)</t>
  </si>
  <si>
    <t xml:space="preserve">podiel</t>
  </si>
  <si>
    <t xml:space="preserve">Predpoklad pre novú rodinnú štvrť (mladé rodiny). Treba overiť podľa podobných lokalít.</t>
  </si>
  <si>
    <t xml:space="preserve">Podiel detí vo veku 6–14 rokov (ZŠ)</t>
  </si>
  <si>
    <t xml:space="preserve">Predpoklad pre novú rodinnú štvrť.</t>
  </si>
  <si>
    <t xml:space="preserve">Detí v jednej triede MŠ</t>
  </si>
  <si>
    <t xml:space="preserve">detí</t>
  </si>
  <si>
    <t xml:space="preserve">Orientačne; presné limity určujú hygienické predpisy a zriaďovateľ.</t>
  </si>
  <si>
    <t xml:space="preserve">Žiakov v jednej triede ZŠ</t>
  </si>
  <si>
    <t xml:space="preserve">žiakov</t>
  </si>
  <si>
    <t xml:space="preserve">Orientačne.</t>
  </si>
  <si>
    <t xml:space="preserve">Autá odchádzajúce v rannej špičke na domácnosť</t>
  </si>
  <si>
    <t xml:space="preserve">áut/h</t>
  </si>
  <si>
    <t xml:space="preserve">Štúdia 2013, variant A: 424 odchodov v rannej špičke pri 544 bytoch (416 RD + 128 bytov).</t>
  </si>
  <si>
    <t xml:space="preserve">Objem zadržania vody na m² spevnenej verejnej plochy</t>
  </si>
  <si>
    <t xml:space="preserve">m³/m²</t>
  </si>
  <si>
    <t xml:space="preserve">Štúdia odvedenia dažďových vôd (PROJVODA, 12/2013): 19 064 m³ pre 67 617 m² ciest, parkovísk a chodníkov.</t>
  </si>
  <si>
    <t xml:space="preserve">Podiel spevnenia uličného priestoru – Návrh A a dnešný stav</t>
  </si>
  <si>
    <t xml:space="preserve">Ulice bez zelených pásov – takmer celé spevnené.</t>
  </si>
  <si>
    <t xml:space="preserve">Podiel spevnenia uličného priestoru – Návrh B</t>
  </si>
  <si>
    <t xml:space="preserve">Ulica 9 m s 2 m zeleným vsakovacím pásom (~20 % nespevnené).</t>
  </si>
  <si>
    <t xml:space="preserve">Cieľová šírka súkromných ulíc (Návrh B)</t>
  </si>
  <si>
    <t xml:space="preserve">m</t>
  </si>
  <si>
    <t xml:space="preserve">Chodník 1,5 m + spoločný jazdný pás 5,5 m + zelený pás so stromami 2 m.</t>
  </si>
  <si>
    <t xml:space="preserve">Cieľová šírka úzkych mestských ulíc (Návrh B)</t>
  </si>
  <si>
    <t xml:space="preserve">Chodník 2 m + stromy 1,5 m + vozovka 6 m + chodník 1,5 m.</t>
  </si>
  <si>
    <t xml:space="preserve">Ukazovateľ</t>
  </si>
  <si>
    <t xml:space="preserve">Dnešné parcely (všetko zastavané)</t>
  </si>
  <si>
    <t xml:space="preserve">Návrh A – Opraviť, čo máme</t>
  </si>
  <si>
    <t xml:space="preserve">Návrh B – Každý dá kúsok</t>
  </si>
  <si>
    <t xml:space="preserve">Štúdia 2013 – variant A</t>
  </si>
  <si>
    <t xml:space="preserve">Štúdia 2013 – variant B</t>
  </si>
  <si>
    <t xml:space="preserve">Bez pravidiel (zahusťovanie)</t>
  </si>
  <si>
    <t xml:space="preserve">Poznámka</t>
  </si>
  <si>
    <t xml:space="preserve">Rodinné domy (bytové jednotky v RD)</t>
  </si>
  <si>
    <t xml:space="preserve">S0, A, B a „bez pravidiel“ sú súčty z hárku Parcely. Štúdia 2013: prehľadové tabuľky a textová časť.</t>
  </si>
  <si>
    <t xml:space="preserve">Byty v bytových domoch</t>
  </si>
  <si>
    <t xml:space="preserve">Štúdia 2013 navrhla malé bytové domy v juhovýchodnej časti (blok E).</t>
  </si>
  <si>
    <t xml:space="preserve">Domácnosti spolu</t>
  </si>
  <si>
    <t xml:space="preserve">Obyvatelia – nízky odhad</t>
  </si>
  <si>
    <t xml:space="preserve">Domácnosti × osoby na domácnosť (Predpoklady).</t>
  </si>
  <si>
    <t xml:space="preserve">Obyvatelia – stredný odhad</t>
  </si>
  <si>
    <t xml:space="preserve">Obyvatelia – vysoký odhad</t>
  </si>
  <si>
    <t xml:space="preserve">Obyvatelia – podľa samotnej štúdie 2013</t>
  </si>
  <si>
    <t xml:space="preserve">Štúdia rátala 3,2 osoby na RD a 2,8 na byt.</t>
  </si>
  <si>
    <t xml:space="preserve">Deti 3–5 rokov (stredný odhad)</t>
  </si>
  <si>
    <t xml:space="preserve">Potrebné triedy MŠ</t>
  </si>
  <si>
    <t xml:space="preserve">Štúdia 2013 navrhla MŠ pre 120 detí. Dnes na to v území nie je vyčlenený pozemok.</t>
  </si>
  <si>
    <t xml:space="preserve">Deti 6–14 rokov (stredný odhad)</t>
  </si>
  <si>
    <t xml:space="preserve">Potrebné triedy ZŠ</t>
  </si>
  <si>
    <t xml:space="preserve">Kapacitu ZŠ vo Vajnoroch treba overiť na mestskej časti.</t>
  </si>
  <si>
    <t xml:space="preserve">Autá odchádzajúce v rannej špičke (za hodinu)</t>
  </si>
  <si>
    <t xml:space="preserve">Pomer zo štúdie 2013. Preto je dôležité napojenie mimo ulíc starých Vajnor.</t>
  </si>
  <si>
    <t xml:space="preserve">Plocha ulíc (m²)</t>
  </si>
  <si>
    <t xml:space="preserve">Dnes: 44 parciel ciest v katastri. B: + pás od vlastníkov (hárok Parcely, stĺpec H). Štúdia A: komunikácie 49 256 + parkoviská 3 797 + chodníky 14 564 m².</t>
  </si>
  <si>
    <t xml:space="preserve">Podiel ulíc z územia</t>
  </si>
  <si>
    <t xml:space="preserve">Územie dnes 391 618 m² (617 parciel); štúdia 2013 riešila 395 715 m².</t>
  </si>
  <si>
    <t xml:space="preserve">Verejná zeleň, park, MŠ a pešie prepojenia (m²)</t>
  </si>
  <si>
    <t xml:space="preserve">A: PD + farnosť 13 077 (park a MŠ) + vreckové parky 3 631 + pásy VSC 6 555. B: + centrum na pozemkoch VSC 2 925. Štúdia A: parková 22 401 + líniová 11 308; B: 12 034 + 6 040 + 11 038.</t>
  </si>
  <si>
    <t xml:space="preserve">Pôda od vlastníkov na rozšírenie ulíc (m²)</t>
  </si>
  <si>
    <t xml:space="preserve">nové rozdelenie</t>
  </si>
  <si>
    <t xml:space="preserve">Štúdia 2013 počítala s úplne novým rozdelením pozemkov (reparceláciou).</t>
  </si>
  <si>
    <t xml:space="preserve">Parciel, ktoré dajú pás</t>
  </si>
  <si>
    <t xml:space="preserve">–</t>
  </si>
  <si>
    <t xml:space="preserve">Medián 5,4 % výmery parcely, 90 % parciel dá najviac 12,9 % (hárok Rozšírenie – varianty).</t>
  </si>
  <si>
    <t xml:space="preserve">Orientačne zadržať vodu z verejných plôch (m³)</t>
  </si>
  <si>
    <t xml:space="preserve">Veľmi hrubý odhad podľa pomeru zo štúdie 2013. Každý pozemok musí navyše zadržať vodu zo striech a spevnených plôch sám. Presný výpočet urobí hydrológ.</t>
  </si>
  <si>
    <t xml:space="preserve">Číslo parcely (C KN)</t>
  </si>
  <si>
    <t xml:space="preserve">Výmera (m²)</t>
  </si>
  <si>
    <t xml:space="preserve">Šírka (m)</t>
  </si>
  <si>
    <t xml:space="preserve">Dĺžka (m)</t>
  </si>
  <si>
    <t xml:space="preserve">Trieda</t>
  </si>
  <si>
    <t xml:space="preserve">Vlastník – kategória</t>
  </si>
  <si>
    <t xml:space="preserve">Úloha v návrhoch</t>
  </si>
  <si>
    <t xml:space="preserve">Pás na rozšírenie ulice – Návrh B (m²)</t>
  </si>
  <si>
    <t xml:space="preserve">Podiel pásu z parcely</t>
  </si>
  <si>
    <t xml:space="preserve">Domy – dnešné parcely (S0)</t>
  </si>
  <si>
    <t xml:space="preserve">Domy – Návrh A</t>
  </si>
  <si>
    <t xml:space="preserve">Domy – Návrh B</t>
  </si>
  <si>
    <t xml:space="preserve">1019/7</t>
  </si>
  <si>
    <t xml:space="preserve">existujúca zástavba</t>
  </si>
  <si>
    <t xml:space="preserve">súkromný vlastník</t>
  </si>
  <si>
    <t xml:space="preserve">1019/8</t>
  </si>
  <si>
    <t xml:space="preserve">1019/10</t>
  </si>
  <si>
    <t xml:space="preserve">1020/1</t>
  </si>
  <si>
    <t xml:space="preserve">1020/2</t>
  </si>
  <si>
    <t xml:space="preserve">1020/3</t>
  </si>
  <si>
    <t xml:space="preserve">malý zvyšok</t>
  </si>
  <si>
    <t xml:space="preserve">1020/4</t>
  </si>
  <si>
    <t xml:space="preserve">1022/4</t>
  </si>
  <si>
    <t xml:space="preserve">1023/1</t>
  </si>
  <si>
    <t xml:space="preserve">1023/2</t>
  </si>
  <si>
    <t xml:space="preserve">1023/3</t>
  </si>
  <si>
    <t xml:space="preserve">1023/7</t>
  </si>
  <si>
    <t xml:space="preserve">1023/9</t>
  </si>
  <si>
    <t xml:space="preserve">1026/1</t>
  </si>
  <si>
    <t xml:space="preserve">1026/2</t>
  </si>
  <si>
    <t xml:space="preserve">1026/3</t>
  </si>
  <si>
    <t xml:space="preserve">1026/4</t>
  </si>
  <si>
    <t xml:space="preserve">1027/1</t>
  </si>
  <si>
    <t xml:space="preserve">1027/2</t>
  </si>
  <si>
    <t xml:space="preserve">1028/1</t>
  </si>
  <si>
    <t xml:space="preserve">1028/2</t>
  </si>
  <si>
    <t xml:space="preserve">1028/3</t>
  </si>
  <si>
    <t xml:space="preserve">1121/21</t>
  </si>
  <si>
    <t xml:space="preserve">prístupový pás</t>
  </si>
  <si>
    <t xml:space="preserve">2111/1</t>
  </si>
  <si>
    <t xml:space="preserve">bez zapísaného LV</t>
  </si>
  <si>
    <t xml:space="preserve">2111/2</t>
  </si>
  <si>
    <t xml:space="preserve">rodinný dom</t>
  </si>
  <si>
    <t xml:space="preserve">2111/4</t>
  </si>
  <si>
    <t xml:space="preserve">2111/5</t>
  </si>
  <si>
    <t xml:space="preserve">2111/6</t>
  </si>
  <si>
    <t xml:space="preserve">úzky pás (8–9 m)</t>
  </si>
  <si>
    <t xml:space="preserve">2111/7</t>
  </si>
  <si>
    <t xml:space="preserve">2111/8</t>
  </si>
  <si>
    <t xml:space="preserve">2111/9</t>
  </si>
  <si>
    <t xml:space="preserve">2111/10</t>
  </si>
  <si>
    <t xml:space="preserve">2111/22</t>
  </si>
  <si>
    <t xml:space="preserve">2111/23</t>
  </si>
  <si>
    <t xml:space="preserve">dvojdom / radový</t>
  </si>
  <si>
    <t xml:space="preserve">2111/24</t>
  </si>
  <si>
    <t xml:space="preserve">2111/25</t>
  </si>
  <si>
    <t xml:space="preserve">2111/29</t>
  </si>
  <si>
    <t xml:space="preserve">2111/30</t>
  </si>
  <si>
    <t xml:space="preserve">2111/31</t>
  </si>
  <si>
    <t xml:space="preserve">2111/32</t>
  </si>
  <si>
    <t xml:space="preserve">2111/33</t>
  </si>
  <si>
    <t xml:space="preserve">2111/34</t>
  </si>
  <si>
    <t xml:space="preserve">2111/35</t>
  </si>
  <si>
    <t xml:space="preserve">2111/36</t>
  </si>
  <si>
    <t xml:space="preserve">2111/37</t>
  </si>
  <si>
    <t xml:space="preserve">2111/38</t>
  </si>
  <si>
    <t xml:space="preserve">2111/39</t>
  </si>
  <si>
    <t xml:space="preserve">cesta</t>
  </si>
  <si>
    <t xml:space="preserve">2111/41</t>
  </si>
  <si>
    <t xml:space="preserve">2112/1</t>
  </si>
  <si>
    <t xml:space="preserve">2112/2</t>
  </si>
  <si>
    <t xml:space="preserve">2112/3</t>
  </si>
  <si>
    <t xml:space="preserve">2112/4</t>
  </si>
  <si>
    <t xml:space="preserve">2112/5</t>
  </si>
  <si>
    <t xml:space="preserve">2112/14</t>
  </si>
  <si>
    <t xml:space="preserve">2113/1</t>
  </si>
  <si>
    <t xml:space="preserve">2113/34</t>
  </si>
  <si>
    <t xml:space="preserve">2113/35</t>
  </si>
  <si>
    <t xml:space="preserve">2113/36</t>
  </si>
  <si>
    <t xml:space="preserve">2113/37</t>
  </si>
  <si>
    <t xml:space="preserve">2113/38</t>
  </si>
  <si>
    <t xml:space="preserve">VAJNORY Shopping City</t>
  </si>
  <si>
    <t xml:space="preserve">2113/39</t>
  </si>
  <si>
    <t xml:space="preserve">2113/40</t>
  </si>
  <si>
    <t xml:space="preserve">2113/41</t>
  </si>
  <si>
    <t xml:space="preserve">2113/42</t>
  </si>
  <si>
    <t xml:space="preserve">2113/43</t>
  </si>
  <si>
    <t xml:space="preserve">2113/44</t>
  </si>
  <si>
    <t xml:space="preserve">2113/45</t>
  </si>
  <si>
    <t xml:space="preserve">2113/46</t>
  </si>
  <si>
    <t xml:space="preserve">2113/54</t>
  </si>
  <si>
    <t xml:space="preserve">2113/55</t>
  </si>
  <si>
    <t xml:space="preserve">2113/56</t>
  </si>
  <si>
    <t xml:space="preserve">2113/57</t>
  </si>
  <si>
    <t xml:space="preserve">2113/58</t>
  </si>
  <si>
    <t xml:space="preserve">2113/59</t>
  </si>
  <si>
    <t xml:space="preserve">2113/60</t>
  </si>
  <si>
    <t xml:space="preserve">2113/61</t>
  </si>
  <si>
    <t xml:space="preserve">2113/62</t>
  </si>
  <si>
    <t xml:space="preserve">2113/63</t>
  </si>
  <si>
    <t xml:space="preserve">2113/64</t>
  </si>
  <si>
    <t xml:space="preserve">2113/65</t>
  </si>
  <si>
    <t xml:space="preserve">2113/66</t>
  </si>
  <si>
    <t xml:space="preserve">veľká parcela</t>
  </si>
  <si>
    <t xml:space="preserve">veľký súkromný vlastník</t>
  </si>
  <si>
    <t xml:space="preserve">2113/67</t>
  </si>
  <si>
    <t xml:space="preserve">2113/68</t>
  </si>
  <si>
    <t xml:space="preserve">2113/69</t>
  </si>
  <si>
    <t xml:space="preserve">2113/81</t>
  </si>
  <si>
    <t xml:space="preserve">2113/82</t>
  </si>
  <si>
    <t xml:space="preserve">2113/83</t>
  </si>
  <si>
    <t xml:space="preserve">2113/84</t>
  </si>
  <si>
    <t xml:space="preserve">2113/85</t>
  </si>
  <si>
    <t xml:space="preserve">centrum – služby, námestie (B)</t>
  </si>
  <si>
    <t xml:space="preserve">2113/86</t>
  </si>
  <si>
    <t xml:space="preserve">2113/87</t>
  </si>
  <si>
    <t xml:space="preserve">2113/88</t>
  </si>
  <si>
    <t xml:space="preserve">2113/123</t>
  </si>
  <si>
    <t xml:space="preserve">2113/124</t>
  </si>
  <si>
    <t xml:space="preserve">2113/125</t>
  </si>
  <si>
    <t xml:space="preserve">2113/126</t>
  </si>
  <si>
    <t xml:space="preserve">2113/127</t>
  </si>
  <si>
    <t xml:space="preserve">2113/128</t>
  </si>
  <si>
    <t xml:space="preserve">2113/129</t>
  </si>
  <si>
    <t xml:space="preserve">2113/130</t>
  </si>
  <si>
    <t xml:space="preserve">2113/131</t>
  </si>
  <si>
    <t xml:space="preserve">2113/132</t>
  </si>
  <si>
    <t xml:space="preserve">2113/133</t>
  </si>
  <si>
    <t xml:space="preserve">2113/134</t>
  </si>
  <si>
    <t xml:space="preserve">2113/135</t>
  </si>
  <si>
    <t xml:space="preserve">2113/136</t>
  </si>
  <si>
    <t xml:space="preserve">2113/137</t>
  </si>
  <si>
    <t xml:space="preserve">2113/138</t>
  </si>
  <si>
    <t xml:space="preserve">2674/2</t>
  </si>
  <si>
    <t xml:space="preserve">2674/3</t>
  </si>
  <si>
    <t xml:space="preserve">2674/4</t>
  </si>
  <si>
    <t xml:space="preserve">2674/7</t>
  </si>
  <si>
    <t xml:space="preserve">2674/8</t>
  </si>
  <si>
    <t xml:space="preserve">2674/9</t>
  </si>
  <si>
    <t xml:space="preserve">2674/16</t>
  </si>
  <si>
    <t xml:space="preserve">2700/29</t>
  </si>
  <si>
    <t xml:space="preserve">2795/1</t>
  </si>
  <si>
    <t xml:space="preserve">2795/2</t>
  </si>
  <si>
    <t xml:space="preserve">2795/3</t>
  </si>
  <si>
    <t xml:space="preserve">2795/6</t>
  </si>
  <si>
    <t xml:space="preserve">2796/6</t>
  </si>
  <si>
    <t xml:space="preserve">vodný tok</t>
  </si>
  <si>
    <t xml:space="preserve">3000</t>
  </si>
  <si>
    <t xml:space="preserve">Hlavné mesto SR Bratislava</t>
  </si>
  <si>
    <t xml:space="preserve">3001</t>
  </si>
  <si>
    <t xml:space="preserve">3002</t>
  </si>
  <si>
    <t xml:space="preserve">3003</t>
  </si>
  <si>
    <t xml:space="preserve">3004</t>
  </si>
  <si>
    <t xml:space="preserve">3005</t>
  </si>
  <si>
    <t xml:space="preserve">3006</t>
  </si>
  <si>
    <t xml:space="preserve">3007/1</t>
  </si>
  <si>
    <t xml:space="preserve">3007/2</t>
  </si>
  <si>
    <t xml:space="preserve">3008</t>
  </si>
  <si>
    <t xml:space="preserve">3009</t>
  </si>
  <si>
    <t xml:space="preserve">3010</t>
  </si>
  <si>
    <t xml:space="preserve">3011</t>
  </si>
  <si>
    <t xml:space="preserve">3012</t>
  </si>
  <si>
    <t xml:space="preserve">3013</t>
  </si>
  <si>
    <t xml:space="preserve">3014</t>
  </si>
  <si>
    <t xml:space="preserve">3015</t>
  </si>
  <si>
    <t xml:space="preserve">3016</t>
  </si>
  <si>
    <t xml:space="preserve">3017</t>
  </si>
  <si>
    <t xml:space="preserve">3018</t>
  </si>
  <si>
    <t xml:space="preserve">3019</t>
  </si>
  <si>
    <t xml:space="preserve">3020</t>
  </si>
  <si>
    <t xml:space="preserve">3021</t>
  </si>
  <si>
    <t xml:space="preserve">3022</t>
  </si>
  <si>
    <t xml:space="preserve">3023</t>
  </si>
  <si>
    <t xml:space="preserve">3024</t>
  </si>
  <si>
    <t xml:space="preserve">3025</t>
  </si>
  <si>
    <t xml:space="preserve">3026</t>
  </si>
  <si>
    <t xml:space="preserve">3027</t>
  </si>
  <si>
    <t xml:space="preserve">3028</t>
  </si>
  <si>
    <t xml:space="preserve">3029</t>
  </si>
  <si>
    <t xml:space="preserve">3030</t>
  </si>
  <si>
    <t xml:space="preserve">3031</t>
  </si>
  <si>
    <t xml:space="preserve">3032</t>
  </si>
  <si>
    <t xml:space="preserve">3033</t>
  </si>
  <si>
    <t xml:space="preserve">3034</t>
  </si>
  <si>
    <t xml:space="preserve">3035</t>
  </si>
  <si>
    <t xml:space="preserve">3036</t>
  </si>
  <si>
    <t xml:space="preserve">3037</t>
  </si>
  <si>
    <t xml:space="preserve">3038</t>
  </si>
  <si>
    <t xml:space="preserve">3039</t>
  </si>
  <si>
    <t xml:space="preserve">3040</t>
  </si>
  <si>
    <t xml:space="preserve">3041</t>
  </si>
  <si>
    <t xml:space="preserve">3042</t>
  </si>
  <si>
    <t xml:space="preserve">3043</t>
  </si>
  <si>
    <t xml:space="preserve">3044</t>
  </si>
  <si>
    <t xml:space="preserve">3045</t>
  </si>
  <si>
    <t xml:space="preserve">3046</t>
  </si>
  <si>
    <t xml:space="preserve">3047</t>
  </si>
  <si>
    <t xml:space="preserve">3048</t>
  </si>
  <si>
    <t xml:space="preserve">3049</t>
  </si>
  <si>
    <t xml:space="preserve">3050</t>
  </si>
  <si>
    <t xml:space="preserve">3051</t>
  </si>
  <si>
    <t xml:space="preserve">3052</t>
  </si>
  <si>
    <t xml:space="preserve">3053</t>
  </si>
  <si>
    <t xml:space="preserve">3054</t>
  </si>
  <si>
    <t xml:space="preserve">3055</t>
  </si>
  <si>
    <t xml:space="preserve">3056</t>
  </si>
  <si>
    <t xml:space="preserve">3057</t>
  </si>
  <si>
    <t xml:space="preserve">3058</t>
  </si>
  <si>
    <t xml:space="preserve">3059</t>
  </si>
  <si>
    <t xml:space="preserve">3060</t>
  </si>
  <si>
    <t xml:space="preserve">3061</t>
  </si>
  <si>
    <t xml:space="preserve">3062</t>
  </si>
  <si>
    <t xml:space="preserve">3063</t>
  </si>
  <si>
    <t xml:space="preserve">3064</t>
  </si>
  <si>
    <t xml:space="preserve">3065</t>
  </si>
  <si>
    <t xml:space="preserve">3066</t>
  </si>
  <si>
    <t xml:space="preserve">3067</t>
  </si>
  <si>
    <t xml:space="preserve">3068</t>
  </si>
  <si>
    <t xml:space="preserve">3069</t>
  </si>
  <si>
    <t xml:space="preserve">3070</t>
  </si>
  <si>
    <t xml:space="preserve">3071</t>
  </si>
  <si>
    <t xml:space="preserve">3072</t>
  </si>
  <si>
    <t xml:space="preserve">3073</t>
  </si>
  <si>
    <t xml:space="preserve">3074</t>
  </si>
  <si>
    <t xml:space="preserve">3075</t>
  </si>
  <si>
    <t xml:space="preserve">3076</t>
  </si>
  <si>
    <t xml:space="preserve">3077</t>
  </si>
  <si>
    <t xml:space="preserve">3078</t>
  </si>
  <si>
    <t xml:space="preserve">3079</t>
  </si>
  <si>
    <t xml:space="preserve">3080</t>
  </si>
  <si>
    <t xml:space="preserve">3081</t>
  </si>
  <si>
    <t xml:space="preserve">3082</t>
  </si>
  <si>
    <t xml:space="preserve">3083</t>
  </si>
  <si>
    <t xml:space="preserve">3084</t>
  </si>
  <si>
    <t xml:space="preserve">3085</t>
  </si>
  <si>
    <t xml:space="preserve">3086</t>
  </si>
  <si>
    <t xml:space="preserve">3087</t>
  </si>
  <si>
    <t xml:space="preserve">3088</t>
  </si>
  <si>
    <t xml:space="preserve">3089</t>
  </si>
  <si>
    <t xml:space="preserve">3090</t>
  </si>
  <si>
    <t xml:space="preserve">3091</t>
  </si>
  <si>
    <t xml:space="preserve">3092</t>
  </si>
  <si>
    <t xml:space="preserve">3093</t>
  </si>
  <si>
    <t xml:space="preserve">3094</t>
  </si>
  <si>
    <t xml:space="preserve">3095</t>
  </si>
  <si>
    <t xml:space="preserve">3096</t>
  </si>
  <si>
    <t xml:space="preserve">3097</t>
  </si>
  <si>
    <t xml:space="preserve">3098/1</t>
  </si>
  <si>
    <t xml:space="preserve">3098/2</t>
  </si>
  <si>
    <t xml:space="preserve">3098/3</t>
  </si>
  <si>
    <t xml:space="preserve">3098/4</t>
  </si>
  <si>
    <t xml:space="preserve">3098/5</t>
  </si>
  <si>
    <t xml:space="preserve">3099</t>
  </si>
  <si>
    <t xml:space="preserve">3100</t>
  </si>
  <si>
    <t xml:space="preserve">3101</t>
  </si>
  <si>
    <t xml:space="preserve">3102</t>
  </si>
  <si>
    <t xml:space="preserve">3103</t>
  </si>
  <si>
    <t xml:space="preserve">3104</t>
  </si>
  <si>
    <t xml:space="preserve">3105</t>
  </si>
  <si>
    <t xml:space="preserve">3106</t>
  </si>
  <si>
    <t xml:space="preserve">3107</t>
  </si>
  <si>
    <t xml:space="preserve">3108</t>
  </si>
  <si>
    <t xml:space="preserve">3109</t>
  </si>
  <si>
    <t xml:space="preserve">3110</t>
  </si>
  <si>
    <t xml:space="preserve">3111</t>
  </si>
  <si>
    <t xml:space="preserve">3112</t>
  </si>
  <si>
    <t xml:space="preserve">3113</t>
  </si>
  <si>
    <t xml:space="preserve">3114</t>
  </si>
  <si>
    <t xml:space="preserve">3115</t>
  </si>
  <si>
    <t xml:space="preserve">3116</t>
  </si>
  <si>
    <t xml:space="preserve">3117</t>
  </si>
  <si>
    <t xml:space="preserve">3118</t>
  </si>
  <si>
    <t xml:space="preserve">3119</t>
  </si>
  <si>
    <t xml:space="preserve">3120</t>
  </si>
  <si>
    <t xml:space="preserve">3121</t>
  </si>
  <si>
    <t xml:space="preserve">3122</t>
  </si>
  <si>
    <t xml:space="preserve">3123</t>
  </si>
  <si>
    <t xml:space="preserve">3124</t>
  </si>
  <si>
    <t xml:space="preserve">3125</t>
  </si>
  <si>
    <t xml:space="preserve">3126</t>
  </si>
  <si>
    <t xml:space="preserve">3127</t>
  </si>
  <si>
    <t xml:space="preserve">3128</t>
  </si>
  <si>
    <t xml:space="preserve">3129</t>
  </si>
  <si>
    <t xml:space="preserve">3130</t>
  </si>
  <si>
    <t xml:space="preserve">3131</t>
  </si>
  <si>
    <t xml:space="preserve">3132</t>
  </si>
  <si>
    <t xml:space="preserve">3133</t>
  </si>
  <si>
    <t xml:space="preserve">3134</t>
  </si>
  <si>
    <t xml:space="preserve">3135</t>
  </si>
  <si>
    <t xml:space="preserve">3136</t>
  </si>
  <si>
    <t xml:space="preserve">3137</t>
  </si>
  <si>
    <t xml:space="preserve">3138</t>
  </si>
  <si>
    <t xml:space="preserve">3139</t>
  </si>
  <si>
    <t xml:space="preserve">3140</t>
  </si>
  <si>
    <t xml:space="preserve">3141</t>
  </si>
  <si>
    <t xml:space="preserve">3142</t>
  </si>
  <si>
    <t xml:space="preserve">3143</t>
  </si>
  <si>
    <t xml:space="preserve">3144</t>
  </si>
  <si>
    <t xml:space="preserve">3145</t>
  </si>
  <si>
    <t xml:space="preserve">3146</t>
  </si>
  <si>
    <t xml:space="preserve">3147</t>
  </si>
  <si>
    <t xml:space="preserve">3148</t>
  </si>
  <si>
    <t xml:space="preserve">3149</t>
  </si>
  <si>
    <t xml:space="preserve">3150</t>
  </si>
  <si>
    <t xml:space="preserve">3151</t>
  </si>
  <si>
    <t xml:space="preserve">3152</t>
  </si>
  <si>
    <t xml:space="preserve">3153</t>
  </si>
  <si>
    <t xml:space="preserve">3154</t>
  </si>
  <si>
    <t xml:space="preserve">3155</t>
  </si>
  <si>
    <t xml:space="preserve">3156</t>
  </si>
  <si>
    <t xml:space="preserve">3157</t>
  </si>
  <si>
    <t xml:space="preserve">3158</t>
  </si>
  <si>
    <t xml:space="preserve">3159</t>
  </si>
  <si>
    <t xml:space="preserve">3160</t>
  </si>
  <si>
    <t xml:space="preserve">3161</t>
  </si>
  <si>
    <t xml:space="preserve">3162</t>
  </si>
  <si>
    <t xml:space="preserve">3163</t>
  </si>
  <si>
    <t xml:space="preserve">3164</t>
  </si>
  <si>
    <t xml:space="preserve">3165</t>
  </si>
  <si>
    <t xml:space="preserve">3166</t>
  </si>
  <si>
    <t xml:space="preserve">3167</t>
  </si>
  <si>
    <t xml:space="preserve">3168</t>
  </si>
  <si>
    <t xml:space="preserve">3169</t>
  </si>
  <si>
    <t xml:space="preserve">3170</t>
  </si>
  <si>
    <t xml:space="preserve">3171</t>
  </si>
  <si>
    <t xml:space="preserve">3172</t>
  </si>
  <si>
    <t xml:space="preserve">3173</t>
  </si>
  <si>
    <t xml:space="preserve">3174</t>
  </si>
  <si>
    <t xml:space="preserve">3175</t>
  </si>
  <si>
    <t xml:space="preserve">3176</t>
  </si>
  <si>
    <t xml:space="preserve">3177</t>
  </si>
  <si>
    <t xml:space="preserve">3178</t>
  </si>
  <si>
    <t xml:space="preserve">3179</t>
  </si>
  <si>
    <t xml:space="preserve">3180</t>
  </si>
  <si>
    <t xml:space="preserve">3181</t>
  </si>
  <si>
    <t xml:space="preserve">3182</t>
  </si>
  <si>
    <t xml:space="preserve">3183</t>
  </si>
  <si>
    <t xml:space="preserve">3184</t>
  </si>
  <si>
    <t xml:space="preserve">3185</t>
  </si>
  <si>
    <t xml:space="preserve">3186</t>
  </si>
  <si>
    <t xml:space="preserve">3187</t>
  </si>
  <si>
    <t xml:space="preserve">3188</t>
  </si>
  <si>
    <t xml:space="preserve">3189</t>
  </si>
  <si>
    <t xml:space="preserve">3190</t>
  </si>
  <si>
    <t xml:space="preserve">3191</t>
  </si>
  <si>
    <t xml:space="preserve">3192</t>
  </si>
  <si>
    <t xml:space="preserve">3193</t>
  </si>
  <si>
    <t xml:space="preserve">3194</t>
  </si>
  <si>
    <t xml:space="preserve">3195</t>
  </si>
  <si>
    <t xml:space="preserve">3196</t>
  </si>
  <si>
    <t xml:space="preserve">3197</t>
  </si>
  <si>
    <t xml:space="preserve">3198</t>
  </si>
  <si>
    <t xml:space="preserve">3199</t>
  </si>
  <si>
    <t xml:space="preserve">3200</t>
  </si>
  <si>
    <t xml:space="preserve">3201</t>
  </si>
  <si>
    <t xml:space="preserve">3202</t>
  </si>
  <si>
    <t xml:space="preserve">3203</t>
  </si>
  <si>
    <t xml:space="preserve">Rím.-kat. farský úrad</t>
  </si>
  <si>
    <t xml:space="preserve">park + MŠ</t>
  </si>
  <si>
    <t xml:space="preserve">3204</t>
  </si>
  <si>
    <t xml:space="preserve">3205</t>
  </si>
  <si>
    <t xml:space="preserve">3206</t>
  </si>
  <si>
    <t xml:space="preserve">3207</t>
  </si>
  <si>
    <t xml:space="preserve">3208</t>
  </si>
  <si>
    <t xml:space="preserve">3209</t>
  </si>
  <si>
    <t xml:space="preserve">3210</t>
  </si>
  <si>
    <t xml:space="preserve">3211</t>
  </si>
  <si>
    <t xml:space="preserve">3212</t>
  </si>
  <si>
    <t xml:space="preserve">3213</t>
  </si>
  <si>
    <t xml:space="preserve">3214</t>
  </si>
  <si>
    <t xml:space="preserve">3215</t>
  </si>
  <si>
    <t xml:space="preserve">3216</t>
  </si>
  <si>
    <t xml:space="preserve">3217</t>
  </si>
  <si>
    <t xml:space="preserve">3218</t>
  </si>
  <si>
    <t xml:space="preserve">PD Vajnory</t>
  </si>
  <si>
    <t xml:space="preserve">3219</t>
  </si>
  <si>
    <t xml:space="preserve">3220</t>
  </si>
  <si>
    <t xml:space="preserve">3221</t>
  </si>
  <si>
    <t xml:space="preserve">3222</t>
  </si>
  <si>
    <t xml:space="preserve">3223</t>
  </si>
  <si>
    <t xml:space="preserve">3224</t>
  </si>
  <si>
    <t xml:space="preserve">3225</t>
  </si>
  <si>
    <t xml:space="preserve">3226</t>
  </si>
  <si>
    <t xml:space="preserve">3227</t>
  </si>
  <si>
    <t xml:space="preserve">3228</t>
  </si>
  <si>
    <t xml:space="preserve">3229</t>
  </si>
  <si>
    <t xml:space="preserve">3230</t>
  </si>
  <si>
    <t xml:space="preserve">3231</t>
  </si>
  <si>
    <t xml:space="preserve">3232</t>
  </si>
  <si>
    <t xml:space="preserve">3233</t>
  </si>
  <si>
    <t xml:space="preserve">3234</t>
  </si>
  <si>
    <t xml:space="preserve">3235</t>
  </si>
  <si>
    <t xml:space="preserve">3236</t>
  </si>
  <si>
    <t xml:space="preserve">3237</t>
  </si>
  <si>
    <t xml:space="preserve">3238</t>
  </si>
  <si>
    <t xml:space="preserve">3239</t>
  </si>
  <si>
    <t xml:space="preserve">3240</t>
  </si>
  <si>
    <t xml:space="preserve">3241</t>
  </si>
  <si>
    <t xml:space="preserve">3242</t>
  </si>
  <si>
    <t xml:space="preserve">3243</t>
  </si>
  <si>
    <t xml:space="preserve">3244</t>
  </si>
  <si>
    <t xml:space="preserve">3245</t>
  </si>
  <si>
    <t xml:space="preserve">3246</t>
  </si>
  <si>
    <t xml:space="preserve">3247</t>
  </si>
  <si>
    <t xml:space="preserve">3248</t>
  </si>
  <si>
    <t xml:space="preserve">3249</t>
  </si>
  <si>
    <t xml:space="preserve">3250</t>
  </si>
  <si>
    <t xml:space="preserve">3251</t>
  </si>
  <si>
    <t xml:space="preserve">3252</t>
  </si>
  <si>
    <t xml:space="preserve">3253</t>
  </si>
  <si>
    <t xml:space="preserve">3254</t>
  </si>
  <si>
    <t xml:space="preserve">3255</t>
  </si>
  <si>
    <t xml:space="preserve">3256</t>
  </si>
  <si>
    <t xml:space="preserve">3257</t>
  </si>
  <si>
    <t xml:space="preserve">3258</t>
  </si>
  <si>
    <t xml:space="preserve">3259</t>
  </si>
  <si>
    <t xml:space="preserve">3260</t>
  </si>
  <si>
    <t xml:space="preserve">3261</t>
  </si>
  <si>
    <t xml:space="preserve">3262</t>
  </si>
  <si>
    <t xml:space="preserve">3263</t>
  </si>
  <si>
    <t xml:space="preserve">3264</t>
  </si>
  <si>
    <t xml:space="preserve">3265</t>
  </si>
  <si>
    <t xml:space="preserve">3266</t>
  </si>
  <si>
    <t xml:space="preserve">3267</t>
  </si>
  <si>
    <t xml:space="preserve">3268</t>
  </si>
  <si>
    <t xml:space="preserve">3269</t>
  </si>
  <si>
    <t xml:space="preserve">3270</t>
  </si>
  <si>
    <t xml:space="preserve">3271</t>
  </si>
  <si>
    <t xml:space="preserve">3272</t>
  </si>
  <si>
    <t xml:space="preserve">3273</t>
  </si>
  <si>
    <t xml:space="preserve">3274</t>
  </si>
  <si>
    <t xml:space="preserve">3275</t>
  </si>
  <si>
    <t xml:space="preserve">3276</t>
  </si>
  <si>
    <t xml:space="preserve">3277</t>
  </si>
  <si>
    <t xml:space="preserve">3278</t>
  </si>
  <si>
    <t xml:space="preserve">3279</t>
  </si>
  <si>
    <t xml:space="preserve">3280</t>
  </si>
  <si>
    <t xml:space="preserve">3281</t>
  </si>
  <si>
    <t xml:space="preserve">3282</t>
  </si>
  <si>
    <t xml:space="preserve">3283</t>
  </si>
  <si>
    <t xml:space="preserve">3284</t>
  </si>
  <si>
    <t xml:space="preserve">3285</t>
  </si>
  <si>
    <t xml:space="preserve">3286</t>
  </si>
  <si>
    <t xml:space="preserve">3287</t>
  </si>
  <si>
    <t xml:space="preserve">3288</t>
  </si>
  <si>
    <t xml:space="preserve">3289</t>
  </si>
  <si>
    <t xml:space="preserve">3290</t>
  </si>
  <si>
    <t xml:space="preserve">3291</t>
  </si>
  <si>
    <t xml:space="preserve">3292</t>
  </si>
  <si>
    <t xml:space="preserve">3293</t>
  </si>
  <si>
    <t xml:space="preserve">3294</t>
  </si>
  <si>
    <t xml:space="preserve">3295</t>
  </si>
  <si>
    <t xml:space="preserve">3296</t>
  </si>
  <si>
    <t xml:space="preserve">3297</t>
  </si>
  <si>
    <t xml:space="preserve">3298</t>
  </si>
  <si>
    <t xml:space="preserve">3299</t>
  </si>
  <si>
    <t xml:space="preserve">3300</t>
  </si>
  <si>
    <t xml:space="preserve">3301</t>
  </si>
  <si>
    <t xml:space="preserve">3302</t>
  </si>
  <si>
    <t xml:space="preserve">3303</t>
  </si>
  <si>
    <t xml:space="preserve">3304</t>
  </si>
  <si>
    <t xml:space="preserve">3305</t>
  </si>
  <si>
    <t xml:space="preserve">3306</t>
  </si>
  <si>
    <t xml:space="preserve">3307</t>
  </si>
  <si>
    <t xml:space="preserve">3308</t>
  </si>
  <si>
    <t xml:space="preserve">3309</t>
  </si>
  <si>
    <t xml:space="preserve">3310</t>
  </si>
  <si>
    <t xml:space="preserve">3311</t>
  </si>
  <si>
    <t xml:space="preserve">3312</t>
  </si>
  <si>
    <t xml:space="preserve">3313</t>
  </si>
  <si>
    <t xml:space="preserve">3314</t>
  </si>
  <si>
    <t xml:space="preserve">3315</t>
  </si>
  <si>
    <t xml:space="preserve">3316</t>
  </si>
  <si>
    <t xml:space="preserve">3317</t>
  </si>
  <si>
    <t xml:space="preserve">3318</t>
  </si>
  <si>
    <t xml:space="preserve">3319/1</t>
  </si>
  <si>
    <t xml:space="preserve">3319/2</t>
  </si>
  <si>
    <t xml:space="preserve">3320</t>
  </si>
  <si>
    <t xml:space="preserve">3321</t>
  </si>
  <si>
    <t xml:space="preserve">3322</t>
  </si>
  <si>
    <t xml:space="preserve">3323</t>
  </si>
  <si>
    <t xml:space="preserve">3324</t>
  </si>
  <si>
    <t xml:space="preserve">3325</t>
  </si>
  <si>
    <t xml:space="preserve">3326</t>
  </si>
  <si>
    <t xml:space="preserve">3327</t>
  </si>
  <si>
    <t xml:space="preserve">3328</t>
  </si>
  <si>
    <t xml:space="preserve">3329/1</t>
  </si>
  <si>
    <t xml:space="preserve">3329/2</t>
  </si>
  <si>
    <t xml:space="preserve">3330</t>
  </si>
  <si>
    <t xml:space="preserve">3331</t>
  </si>
  <si>
    <t xml:space="preserve">3332</t>
  </si>
  <si>
    <t xml:space="preserve">3333</t>
  </si>
  <si>
    <t xml:space="preserve">3334</t>
  </si>
  <si>
    <t xml:space="preserve">3335</t>
  </si>
  <si>
    <t xml:space="preserve">3336</t>
  </si>
  <si>
    <t xml:space="preserve">3337</t>
  </si>
  <si>
    <t xml:space="preserve">3338</t>
  </si>
  <si>
    <t xml:space="preserve">3339</t>
  </si>
  <si>
    <t xml:space="preserve">3340</t>
  </si>
  <si>
    <t xml:space="preserve">3341</t>
  </si>
  <si>
    <t xml:space="preserve">3342</t>
  </si>
  <si>
    <t xml:space="preserve">3343</t>
  </si>
  <si>
    <t xml:space="preserve">3344</t>
  </si>
  <si>
    <t xml:space="preserve">3345</t>
  </si>
  <si>
    <t xml:space="preserve">3346</t>
  </si>
  <si>
    <t xml:space="preserve">3347</t>
  </si>
  <si>
    <t xml:space="preserve">3348</t>
  </si>
  <si>
    <t xml:space="preserve">3349</t>
  </si>
  <si>
    <t xml:space="preserve">3350</t>
  </si>
  <si>
    <t xml:space="preserve">3351</t>
  </si>
  <si>
    <t xml:space="preserve">3352</t>
  </si>
  <si>
    <t xml:space="preserve">3353</t>
  </si>
  <si>
    <t xml:space="preserve">3354</t>
  </si>
  <si>
    <t xml:space="preserve">3355</t>
  </si>
  <si>
    <t xml:space="preserve">3356</t>
  </si>
  <si>
    <t xml:space="preserve">3357</t>
  </si>
  <si>
    <t xml:space="preserve">3358</t>
  </si>
  <si>
    <t xml:space="preserve">3359</t>
  </si>
  <si>
    <t xml:space="preserve">3360</t>
  </si>
  <si>
    <t xml:space="preserve">3361</t>
  </si>
  <si>
    <t xml:space="preserve">3362</t>
  </si>
  <si>
    <t xml:space="preserve">3363</t>
  </si>
  <si>
    <t xml:space="preserve">3364</t>
  </si>
  <si>
    <t xml:space="preserve">3365</t>
  </si>
  <si>
    <t xml:space="preserve">3366</t>
  </si>
  <si>
    <t xml:space="preserve">3367</t>
  </si>
  <si>
    <t xml:space="preserve">3368</t>
  </si>
  <si>
    <t xml:space="preserve">3369</t>
  </si>
  <si>
    <t xml:space="preserve">3370</t>
  </si>
  <si>
    <t xml:space="preserve">3371</t>
  </si>
  <si>
    <t xml:space="preserve">3372</t>
  </si>
  <si>
    <t xml:space="preserve">3373</t>
  </si>
  <si>
    <t xml:space="preserve">3374</t>
  </si>
  <si>
    <t xml:space="preserve">3375</t>
  </si>
  <si>
    <t xml:space="preserve">3376</t>
  </si>
  <si>
    <t xml:space="preserve">3377</t>
  </si>
  <si>
    <t xml:space="preserve">3378</t>
  </si>
  <si>
    <t xml:space="preserve">3379</t>
  </si>
  <si>
    <t xml:space="preserve">3380</t>
  </si>
  <si>
    <t xml:space="preserve">3381</t>
  </si>
  <si>
    <t xml:space="preserve">3382</t>
  </si>
  <si>
    <t xml:space="preserve">3383</t>
  </si>
  <si>
    <t xml:space="preserve">3384</t>
  </si>
  <si>
    <t xml:space="preserve">3385</t>
  </si>
  <si>
    <t xml:space="preserve">3386</t>
  </si>
  <si>
    <t xml:space="preserve">3387</t>
  </si>
  <si>
    <t xml:space="preserve">Pozemkové spoločenstvo Vajnory</t>
  </si>
  <si>
    <t xml:space="preserve">vreckový park / retencia</t>
  </si>
  <si>
    <t xml:space="preserve">3388</t>
  </si>
  <si>
    <t xml:space="preserve">3389</t>
  </si>
  <si>
    <t xml:space="preserve">3390</t>
  </si>
  <si>
    <t xml:space="preserve">3391</t>
  </si>
  <si>
    <t xml:space="preserve">3392</t>
  </si>
  <si>
    <t xml:space="preserve">3393</t>
  </si>
  <si>
    <t xml:space="preserve">3394</t>
  </si>
  <si>
    <t xml:space="preserve">3395</t>
  </si>
  <si>
    <t xml:space="preserve">3396</t>
  </si>
  <si>
    <t xml:space="preserve">3397</t>
  </si>
  <si>
    <t xml:space="preserve">3398</t>
  </si>
  <si>
    <t xml:space="preserve">3399</t>
  </si>
  <si>
    <t xml:space="preserve">3400</t>
  </si>
  <si>
    <t xml:space="preserve">3401</t>
  </si>
  <si>
    <t xml:space="preserve">3402</t>
  </si>
  <si>
    <t xml:space="preserve">3403</t>
  </si>
  <si>
    <t xml:space="preserve">3404</t>
  </si>
  <si>
    <t xml:space="preserve">3405</t>
  </si>
  <si>
    <t xml:space="preserve">3406</t>
  </si>
  <si>
    <t xml:space="preserve">3407</t>
  </si>
  <si>
    <t xml:space="preserve">3408</t>
  </si>
  <si>
    <t xml:space="preserve">3409</t>
  </si>
  <si>
    <t xml:space="preserve">3410</t>
  </si>
  <si>
    <t xml:space="preserve">3411</t>
  </si>
  <si>
    <t xml:space="preserve">3412</t>
  </si>
  <si>
    <t xml:space="preserve">3413</t>
  </si>
  <si>
    <t xml:space="preserve">3414</t>
  </si>
  <si>
    <t xml:space="preserve">3415</t>
  </si>
  <si>
    <t xml:space="preserve">3416</t>
  </si>
  <si>
    <t xml:space="preserve">3417</t>
  </si>
  <si>
    <t xml:space="preserve">3418</t>
  </si>
  <si>
    <t xml:space="preserve">3419</t>
  </si>
  <si>
    <t xml:space="preserve">3420</t>
  </si>
  <si>
    <t xml:space="preserve">3421</t>
  </si>
  <si>
    <t xml:space="preserve">3422</t>
  </si>
  <si>
    <t xml:space="preserve">3423</t>
  </si>
  <si>
    <t xml:space="preserve">3424</t>
  </si>
  <si>
    <t xml:space="preserve">Slovenská republika</t>
  </si>
  <si>
    <t xml:space="preserve">3425</t>
  </si>
  <si>
    <t xml:space="preserve">3426</t>
  </si>
  <si>
    <t xml:space="preserve">3427/1</t>
  </si>
  <si>
    <t xml:space="preserve">3427/2</t>
  </si>
  <si>
    <t xml:space="preserve">3427/3</t>
  </si>
  <si>
    <t xml:space="preserve">3428</t>
  </si>
  <si>
    <t xml:space="preserve">3429</t>
  </si>
  <si>
    <t xml:space="preserve">3430</t>
  </si>
  <si>
    <t xml:space="preserve">3431</t>
  </si>
  <si>
    <t xml:space="preserve">3432</t>
  </si>
  <si>
    <t xml:space="preserve">3433</t>
  </si>
  <si>
    <t xml:space="preserve">3434</t>
  </si>
  <si>
    <t xml:space="preserve">3435</t>
  </si>
  <si>
    <t xml:space="preserve">3436</t>
  </si>
  <si>
    <t xml:space="preserve">3437</t>
  </si>
  <si>
    <t xml:space="preserve">3438</t>
  </si>
  <si>
    <t xml:space="preserve">3439</t>
  </si>
  <si>
    <t xml:space="preserve">3440</t>
  </si>
  <si>
    <t xml:space="preserve">3441</t>
  </si>
  <si>
    <t xml:space="preserve">3442</t>
  </si>
  <si>
    <t xml:space="preserve">3443</t>
  </si>
  <si>
    <t xml:space="preserve">3444</t>
  </si>
  <si>
    <t xml:space="preserve">3445</t>
  </si>
  <si>
    <t xml:space="preserve">3446</t>
  </si>
  <si>
    <t xml:space="preserve">3447</t>
  </si>
  <si>
    <t xml:space="preserve">3448</t>
  </si>
  <si>
    <t xml:space="preserve">3449</t>
  </si>
  <si>
    <t xml:space="preserve">3450</t>
  </si>
  <si>
    <t xml:space="preserve">3451</t>
  </si>
  <si>
    <t xml:space="preserve">3452</t>
  </si>
  <si>
    <t xml:space="preserve">3453</t>
  </si>
  <si>
    <t xml:space="preserve">3454</t>
  </si>
  <si>
    <t xml:space="preserve">3455</t>
  </si>
  <si>
    <t xml:space="preserve">3456</t>
  </si>
  <si>
    <t xml:space="preserve">3457</t>
  </si>
  <si>
    <t xml:space="preserve">3458</t>
  </si>
  <si>
    <t xml:space="preserve">3459</t>
  </si>
  <si>
    <t xml:space="preserve">3460</t>
  </si>
  <si>
    <t xml:space="preserve">3461</t>
  </si>
  <si>
    <t xml:space="preserve">3462</t>
  </si>
  <si>
    <t xml:space="preserve">3463</t>
  </si>
  <si>
    <t xml:space="preserve">3464</t>
  </si>
  <si>
    <t xml:space="preserve">3465</t>
  </si>
  <si>
    <t xml:space="preserve">3466</t>
  </si>
  <si>
    <t xml:space="preserve">3467</t>
  </si>
  <si>
    <t xml:space="preserve">3468</t>
  </si>
  <si>
    <t xml:space="preserve">3469</t>
  </si>
  <si>
    <t xml:space="preserve">3470</t>
  </si>
  <si>
    <t xml:space="preserve">3471</t>
  </si>
  <si>
    <t xml:space="preserve">3472</t>
  </si>
  <si>
    <t xml:space="preserve">3473</t>
  </si>
  <si>
    <t xml:space="preserve">3474</t>
  </si>
  <si>
    <t xml:space="preserve">3475</t>
  </si>
  <si>
    <t xml:space="preserve">3476</t>
  </si>
  <si>
    <t xml:space="preserve">3477</t>
  </si>
  <si>
    <t xml:space="preserve">3478</t>
  </si>
  <si>
    <t xml:space="preserve">3479</t>
  </si>
  <si>
    <t xml:space="preserve">3480</t>
  </si>
  <si>
    <t xml:space="preserve">3481</t>
  </si>
  <si>
    <t xml:space="preserve">3482</t>
  </si>
  <si>
    <t xml:space="preserve">3483</t>
  </si>
  <si>
    <t xml:space="preserve">3484</t>
  </si>
  <si>
    <t xml:space="preserve">3485</t>
  </si>
  <si>
    <t xml:space="preserve">3486</t>
  </si>
  <si>
    <t xml:space="preserve">Spolu</t>
  </si>
  <si>
    <t xml:space="preserve">Pravidlá počítania domov (odhad):</t>
  </si>
  <si>
    <t xml:space="preserve">• Cesty, vodný tok, existujúca zástavba a záhrady, prístupové pásy a zvyšky pod 250 m² = 0 nových domov.</t>
  </si>
  <si>
    <t xml:space="preserve">• Parcely od 2 000 m² = 1 dom na každých ~850 m² (časť pôdy padne na prístup).</t>
  </si>
  <si>
    <t xml:space="preserve">• Úzky pás 8–9 m = pol domu (spojenie so susedom); v Návrhu B 1 radový dom.</t>
  </si>
  <si>
    <t xml:space="preserve">• Ostatné parcely = 1 dom (samostatný dom, dvojdom alebo radový dom podľa šírky).</t>
  </si>
  <si>
    <t xml:space="preserve">• Návrh A: park + MŠ a vreckové parky = 0 domov. Návrh B navyše: centrum na pozemkoch VSC = 0; parcela od 1 100 m² a šírky 22 m = dvojdom (2 bytové jednotky).</t>
  </si>
  <si>
    <t xml:space="preserve">• Bez pravidiel: 1 byt na každých 300 m² pozemku, najviac 4 na bežnú parcelu – ukazuje, čo hrozí bez územného plánu zóny.</t>
  </si>
  <si>
    <t xml:space="preserve">Šírka a dĺžka = strany najmenšieho opísaného obdĺžnika (GIS). Pás na rozšírenie = prienik parcely s rozšírením ulice na 9 m (súkromné) / 11 m (mestské úzke). V území je aj 42 parciel s existujúcou zástavbou a záhradami (1,50 ha) – tie sa do nových domov nepočítajú.</t>
  </si>
  <si>
    <t xml:space="preserve">Parcela</t>
  </si>
  <si>
    <t xml:space="preserve">Vlastník</t>
  </si>
  <si>
    <t xml:space="preserve">Plocha (m²)</t>
  </si>
  <si>
    <t xml:space="preserve">Priemerná šírka (m)</t>
  </si>
  <si>
    <t xml:space="preserve">Cieľová šírka (m)</t>
  </si>
  <si>
    <t xml:space="preserve">Chýba (m)</t>
  </si>
  <si>
    <t xml:space="preserve">Orientačne potrebná plocha (m²)</t>
  </si>
  <si>
    <t xml:space="preserve">súkromní vlastníci (spoluvlastníctvo?)</t>
  </si>
  <si>
    <t xml:space="preserve">Šírka = plocha / dĺžka osi ulice (GIS). Cieľová šírka sa berie z hárku Predpoklady. Stĺpec H je hrubý odhad (dĺžka × chýbajúca šírka); presnejší výpočet cez prienik s parcelami je v hárku Rozšírenie – varianty.</t>
  </si>
  <si>
    <t xml:space="preserve">Mestské cesty ≥ 10 m (parcely 3339, 3337, 3462) už rozšírenie nepotrebujú – treba na nich doplniť chodníky, stromy a priechody.</t>
  </si>
  <si>
    <t xml:space="preserve">Cieľ: súkromné ulice (m)</t>
  </si>
  <si>
    <t xml:space="preserve">Cieľ: úzke mestské ulice (m)</t>
  </si>
  <si>
    <t xml:space="preserve">Pôda od vlastníkov (m²)</t>
  </si>
  <si>
    <t xml:space="preserve">Dotknuté parcely</t>
  </si>
  <si>
    <t xml:space="preserve">Medián: koľko % parcely</t>
  </si>
  <si>
    <t xml:space="preserve">90 % parciel dá najviac (%)</t>
  </si>
  <si>
    <t xml:space="preserve">bez zmeny</t>
  </si>
  <si>
    <t xml:space="preserve">Výpočet v GIS: každá ulica sa rozšíri rovnomerne na obe strany na cieľovú šírku; plocha rozšírenia sa prekryje s parcelami. Tučný riadok = Návrh B.</t>
  </si>
  <si>
    <t xml:space="preserve">Pre porovnanie: pri jednoduchých pozemkových úpravách (JPÚ) sa na spoločné zariadenia (cesty) mohlo zobrať najviac 8 % výmery (podľa informácií mestskej časti).</t>
  </si>
  <si>
    <t xml:space="preserve">Dnes (po pozemkových úpravách)</t>
  </si>
  <si>
    <t xml:space="preserve">Riešené územie</t>
  </si>
  <si>
    <t xml:space="preserve">38,6 ha</t>
  </si>
  <si>
    <t xml:space="preserve">39,2 ha (617 parciel)</t>
  </si>
  <si>
    <t xml:space="preserve">Dnešná analýza používa tú istú hranicu riešeného územia ako štúdia (odčítanú z výkresu 02b).</t>
  </si>
  <si>
    <t xml:space="preserve">Počet rodinných domov</t>
  </si>
  <si>
    <t xml:space="preserve">416</t>
  </si>
  <si>
    <t xml:space="preserve">561</t>
  </si>
  <si>
    <t xml:space="preserve">~450–480 stavebných parciel</t>
  </si>
  <si>
    <t xml:space="preserve">Dnes: odhad z hárku Parcely. Navyše je v území ~10 existujúcich domov v západnej časti.</t>
  </si>
  <si>
    <t xml:space="preserve">128</t>
  </si>
  <si>
    <t xml:space="preserve">80</t>
  </si>
  <si>
    <t xml:space="preserve">0</t>
  </si>
  <si>
    <t xml:space="preserve">Obyvatelia</t>
  </si>
  <si>
    <t xml:space="preserve">1 691</t>
  </si>
  <si>
    <t xml:space="preserve">2 020</t>
  </si>
  <si>
    <t xml:space="preserve">~1 200–1 550 (odhad)</t>
  </si>
  <si>
    <t xml:space="preserve">Pri 2,6–3,2 osoby na domácnosť.</t>
  </si>
  <si>
    <t xml:space="preserve">Šírka ulíc</t>
  </si>
  <si>
    <t xml:space="preserve">obslužné C3 MO 7,5/30 + chodníky; obytné ulice D1 5 m</t>
  </si>
  <si>
    <t xml:space="preserve">ako A</t>
  </si>
  <si>
    <t xml:space="preserve">súkromné 5,0–5,8 m (priemer 5,4 m); mestské 5–14 m</t>
  </si>
  <si>
    <t xml:space="preserve">Súkromné ulice: 33 parciel, ~3,6 km, 1,92 ha.</t>
  </si>
  <si>
    <t xml:space="preserve">Chodníky</t>
  </si>
  <si>
    <t xml:space="preserve">14 564 m²</t>
  </si>
  <si>
    <t xml:space="preserve">prakticky žiadne</t>
  </si>
  <si>
    <t xml:space="preserve">Park a vreckové parky</t>
  </si>
  <si>
    <t xml:space="preserve">park 1,6 ha + vreckové 0,57 ha</t>
  </si>
  <si>
    <t xml:space="preserve">park 1,2 ha + vreckové 0,6 ha</t>
  </si>
  <si>
    <t xml:space="preserve">0 m²</t>
  </si>
  <si>
    <t xml:space="preserve">Asi 93 % plôch parkov zo štúdie leží dnes v stavebných parcelách.</t>
  </si>
  <si>
    <t xml:space="preserve">Materská škola</t>
  </si>
  <si>
    <t xml:space="preserve">pre 120 detí (blok C2)</t>
  </si>
  <si>
    <t xml:space="preserve">áno</t>
  </si>
  <si>
    <t xml:space="preserve">bez pozemku</t>
  </si>
  <si>
    <t xml:space="preserve">Obchod a služby</t>
  </si>
  <si>
    <t xml:space="preserve">do 1 000 m² (blok E3)</t>
  </si>
  <si>
    <t xml:space="preserve">Napojenie dopravy</t>
  </si>
  <si>
    <t xml:space="preserve">severný obchvat po kanáli Kratina (C1) + napojenie na Rybničnú</t>
  </si>
  <si>
    <t xml:space="preserve">obvodová ulica odsadená o rad domov</t>
  </si>
  <si>
    <t xml:space="preserve">cesty z pozemkových úprav sledujú zhruba variant B</t>
  </si>
  <si>
    <t xml:space="preserve">Štúdia: celá zóna až po dobudovaní dopravnej infraštruktúry; D4 Rača–Vajnory je v prevádzke od 5. 9. 2021.</t>
  </si>
  <si>
    <t xml:space="preserve">Dažďová voda</t>
  </si>
  <si>
    <t xml:space="preserve">zadržať ~19 000 m³ z verejných plôch + retencia na každom pozemku</t>
  </si>
  <si>
    <t xml:space="preserve">nerieši sa</t>
  </si>
  <si>
    <t xml:space="preserve">Ílovité podložie, vysoká jarná hladina podzemnej vody, odtok do Vajnorského potoka max. 101,4 l/s.</t>
  </si>
  <si>
    <t xml:space="preserve">Hluk</t>
  </si>
  <si>
    <t xml:space="preserve">bez protihlukových stien, požiadavky na okná a fasády</t>
  </si>
  <si>
    <t xml:space="preserve">neposudzované</t>
  </si>
  <si>
    <t xml:space="preserve">Hluková štúdia 12/2013 (rok 2030, len variant A).</t>
  </si>
  <si>
    <t xml:space="preserve">Ovzdušie</t>
  </si>
  <si>
    <t xml:space="preserve">príspevok do 6,3 % limitov</t>
  </si>
  <si>
    <t xml:space="preserve">do 5,1 % limitov</t>
  </si>
  <si>
    <t xml:space="preserve">Rozptylová štúdia 6. 12. 2013.</t>
  </si>
  <si>
    <t xml:space="preserve">Krok</t>
  </si>
  <si>
    <t xml:space="preserve">Čo sa robí</t>
  </si>
  <si>
    <t xml:space="preserve">Kto</t>
  </si>
  <si>
    <t xml:space="preserve">Zákon č. 200/2022 Z. z.</t>
  </si>
  <si>
    <t xml:space="preserve">Orientačne trvá</t>
  </si>
  <si>
    <t xml:space="preserve">Zorganizovať vlastníkov: založiť združenie (napr. občianske združenie), zbierať kontakty a splnomocnenia, dohodnúť spoločný cieľ a spôsob platenia.</t>
  </si>
  <si>
    <t xml:space="preserve">vlastníci</t>
  </si>
  <si>
    <t xml:space="preserve">2–6 mesiacov</t>
  </si>
  <si>
    <t xml:space="preserve">Zozbierať podklady: štúdie 2013, projekt pozemkových úprav, kataster (SPI/SGI), výškopis, stav sietí (BVS, ZSD, SPP), vodné toky (SVP), dopravu.</t>
  </si>
  <si>
    <t xml:space="preserve">združenie + mestská časť</t>
  </si>
  <si>
    <t xml:space="preserve">1–3 mesiace</t>
  </si>
  <si>
    <t xml:space="preserve">Prerokovať s mestskou časťou podnet na obstaranie územného plánu zóny a dohodu o úhrade nákladov.</t>
  </si>
  <si>
    <t xml:space="preserve">združenie, MČ Vajnory</t>
  </si>
  <si>
    <t xml:space="preserve">§ 27 ods. 1 a 4; § 28 ods. 3</t>
  </si>
  <si>
    <t xml:space="preserve">Overiť súlad s Územným plánom hl. m. Bratislavy (funkcie a regulatívy) a podať podnety do pripravovaného Metropolitného územného plánu.</t>
  </si>
  <si>
    <t xml:space="preserve">MČ, magistrát, MIB</t>
  </si>
  <si>
    <t xml:space="preserve">§ 40 ods. 3 (nová ÚPD do 2032)</t>
  </si>
  <si>
    <t xml:space="preserve">priebežne</t>
  </si>
  <si>
    <t xml:space="preserve">Oznámenie o začatí obstarávania (so zadaním) – vlastníci dostanú verejnou vyhláškou, najmenej 30 dní na podnety. Ak sa do 2 rokov od schválenia zadania nezačne s návrhom, zadanie stratí platnosť.</t>
  </si>
  <si>
    <t xml:space="preserve">MČ + odborne spôsobilá osoba</t>
  </si>
  <si>
    <t xml:space="preserve">§ 13; § 29 ods. 5 a 9</t>
  </si>
  <si>
    <t xml:space="preserve">3–6 mesiacov</t>
  </si>
  <si>
    <t xml:space="preserve">Prieskumy a návrh: autorizovaný architekt s dopravným inžinierom, hydrológom a ďalšími profesiami; zisťovacie konanie (EIA).</t>
  </si>
  <si>
    <t xml:space="preserve">spracovateľ</t>
  </si>
  <si>
    <t xml:space="preserve">§ 14; § 18 ods. 6; § 23</t>
  </si>
  <si>
    <t xml:space="preserve">6–12 mesiacov</t>
  </si>
  <si>
    <t xml:space="preserve">Paralelne dohody o pozemkoch: park a MŠ (PD, farnosť), pásy VSC, pásy na rozšírenie ulíc, spoločný vyrovnávací fond.</t>
  </si>
  <si>
    <t xml:space="preserve">združenie, geodet, advokát</t>
  </si>
  <si>
    <t xml:space="preserve">súbežne s krokom 6</t>
  </si>
  <si>
    <t xml:space="preserve">Verejné prerokovanie návrhu – pripomienky minimálne 45 dní, vyhodnotenie, úpravy.</t>
  </si>
  <si>
    <t xml:space="preserve">MČ</t>
  </si>
  <si>
    <t xml:space="preserve">§ 31 ods. 5 a 12</t>
  </si>
  <si>
    <t xml:space="preserve">Schválenie územného plánu zóny zastupiteľstvom a vydanie všeobecne záväzného nariadenia (do 2 rokov od začatia prerokovania).</t>
  </si>
  <si>
    <t xml:space="preserve">zastupiteľstvo</t>
  </si>
  <si>
    <t xml:space="preserve">§ 34 ods. 3 a 8</t>
  </si>
  <si>
    <t xml:space="preserve">Po schválení: projekty a výstavba infraštruktúry po etapách (prístup, kanalizácia, voda, retencia, ulice), až potom domy.</t>
  </si>
  <si>
    <t xml:space="preserve">vlastníci, investori, správcovia sietí</t>
  </si>
  <si>
    <t xml:space="preserve">Stavebný zákon č. 25/2025 Z. z.</t>
  </si>
  <si>
    <t xml:space="preserve">roky, po etapách</t>
  </si>
  <si>
    <t xml:space="preserve">Kto obstaráva a schvaľuje územný plán zóny v Bratislave a v akom poradí, treba potvrdiť na mestskej časti a magistráte (Štatút hlavného mesta). Na webe mesta sa uvádza, že územné plány zón spravidla obstarali mestské časti.</t>
  </si>
  <si>
    <t xml:space="preserve">Zdroje</t>
  </si>
  <si>
    <t xml:space="preserve">Kataster: ZBGIS / MAPKA, Úrad geodézie, kartografie a katastra SR – parcely registra C, stav 16. 9. 2026 (služba VRM identify).</t>
  </si>
  <si>
    <t xml:space="preserve">Urbanistická štúdia zóny „Nemecká dolina“, PLEIDEL ARCHITEKTI s.r.o., december 2013 (textová časť, prehľadové tabuľky, výkresy 01–07), obstarávateľ MČ Bratislava-Vajnory.</t>
  </si>
  <si>
    <t xml:space="preserve">Dopravné posúdenie, DIC Bratislava s.r.o., november 2013 (technická správa, tabuľky 1–35, prílohy 4–8).</t>
  </si>
  <si>
    <t xml:space="preserve">Hluková štúdia, Inžinierske služby spol. s r.o., Martin, december 2013.</t>
  </si>
  <si>
    <t xml:space="preserve">Rozptylová štúdia, doc. RNDr. Ferdinand Hesek, CSc., 6. 12. 2013.</t>
  </si>
  <si>
    <t xml:space="preserve">Návrh odvedenia dažďových vôd z lokality Nemecká dolina, PROJVODA s.r.o. (Ing. Ján Heriban), 12/2013.</t>
  </si>
  <si>
    <t xml:space="preserve">Zákon č. 200/2022 Z. z. o územnom plánovaní, znenie účinné od 1. 3. 2026 (Slov-Lex).</t>
  </si>
  <si>
    <t xml:space="preserve">Mesto Bratislava – Územné plány zón: https://bratislava.sk/zivotne-prostredie-a-vystavba/rozvoj-mesta/uzemnoplanovacie-dokumenty/aktualne-obstaravana-uzemnoplanovacia-dokumentacia/uzemne-plany-zon</t>
  </si>
  <si>
    <t xml:space="preserve">Metropolitný inštitút Bratislavy – Metropolitný územný plán: https://mib.sk/mup/</t>
  </si>
  <si>
    <t xml:space="preserve">Vajnorské novinky, 25. 3. 2025 – Územný plán je alfou a omegou výstavby: https://vajnorskenovinky.sk/uzemny-plan-je-alfou-omegou-vystavby</t>
  </si>
  <si>
    <t xml:space="preserve">Pravda.sk – otvorenie úseku D4 Rača–Vajnory 5. 9. 2021: https://www.pravda.sk/auto/doprava/clanok/599839-spristupnili-dalsiu-cast-obchvatu-bratislavy-na-jeho-zvysok-zatial-pripojena-nie-je</t>
  </si>
  <si>
    <t xml:space="preserve">Bratislavský večerník, 21. 6. 2026 – Križovatka D1/D4 je otvorená: https://www.bratislavskyvecernik.sk/2026/06/21/krizovatka-d1-d4-je-otvorena-vajnory-cakaju-menej-kamionov-na-rolnickej/</t>
  </si>
  <si>
    <t xml:space="preserve">SODB 2021 – domácnosti (2 376 103 domácností): https://www.pravda.sk/spravy/domace/clanok/667898-scitanie-na-zaciatku-roka-2021-bolo-v-sr-2-376-103-domacnosti</t>
  </si>
  <si>
    <t xml:space="preserve">Vymedzenie územia: hranica riešeného územia odčítaná z výkresu 02b urbanistickej štúdie (2013) a georeferencovaná na katastrálnu mapu (presnosť ~±2 m).</t>
  </si>
  <si>
    <t xml:space="preserve">Vlastné GIS výpočty: šírky ulíc, triedy parciel, rozšírenie ulíc (prienik), dostupnosť parkov – september 2026.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</si>
</sst>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0.0%"/>
    <numFmt numFmtId="167" formatCode="0"/>
    <numFmt numFmtId="168" formatCode="0%"/>
    <numFmt numFmtId="169" formatCode="#,##0"/>
    <numFmt numFmtId="170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6F4A"/>
        <bgColor rgb="FF00808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6F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4A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35.0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  <row r="12" customFormat="false" ht="15" hidden="false" customHeight="false" outlineLevel="0" collapsed="false">
      <c r="A12" s="2" t="s">
        <v>10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11</v>
      </c>
    </row>
    <row r="15" customFormat="false" ht="23.8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13</v>
      </c>
    </row>
    <row r="18" customFormat="false" ht="35.05" hidden="false" customHeight="false" outlineLevel="0" collapsed="false">
      <c r="A18" s="2" t="s">
        <v>14</v>
      </c>
    </row>
    <row r="19" customFormat="false" ht="22.35" hidden="false" customHeight="false" outlineLevel="0" collapsed="false">
      <c r="A19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90"/>
  </cols>
  <sheetData>
    <row r="1" customFormat="false" ht="15" hidden="false" customHeight="false" outlineLevel="0" collapsed="false">
      <c r="A1" s="5" t="s">
        <v>16</v>
      </c>
      <c r="B1" s="5" t="s">
        <v>17</v>
      </c>
      <c r="C1" s="5" t="s">
        <v>18</v>
      </c>
      <c r="D1" s="5" t="s">
        <v>19</v>
      </c>
    </row>
    <row r="2" customFormat="false" ht="22.35" hidden="false" customHeight="false" outlineLevel="0" collapsed="false">
      <c r="A2" s="6" t="s">
        <v>20</v>
      </c>
      <c r="B2" s="7" t="n">
        <v>2.6</v>
      </c>
      <c r="C2" s="6" t="s">
        <v>21</v>
      </c>
      <c r="D2" s="4" t="s">
        <v>22</v>
      </c>
    </row>
    <row r="3" customFormat="false" ht="15" hidden="false" customHeight="false" outlineLevel="0" collapsed="false">
      <c r="A3" s="6" t="s">
        <v>23</v>
      </c>
      <c r="B3" s="7" t="n">
        <v>2.9</v>
      </c>
      <c r="C3" s="6" t="s">
        <v>21</v>
      </c>
      <c r="D3" s="4" t="s">
        <v>24</v>
      </c>
    </row>
    <row r="4" customFormat="false" ht="15" hidden="false" customHeight="false" outlineLevel="0" collapsed="false">
      <c r="A4" s="6" t="s">
        <v>25</v>
      </c>
      <c r="B4" s="7" t="n">
        <v>3.2</v>
      </c>
      <c r="C4" s="6" t="s">
        <v>21</v>
      </c>
      <c r="D4" s="4" t="s">
        <v>26</v>
      </c>
    </row>
    <row r="5" customFormat="false" ht="15" hidden="false" customHeight="false" outlineLevel="0" collapsed="false">
      <c r="A5" s="6" t="s">
        <v>27</v>
      </c>
      <c r="B5" s="8" t="n">
        <v>0.06</v>
      </c>
      <c r="C5" s="6" t="s">
        <v>28</v>
      </c>
      <c r="D5" s="4" t="s">
        <v>29</v>
      </c>
    </row>
    <row r="6" customFormat="false" ht="15" hidden="false" customHeight="false" outlineLevel="0" collapsed="false">
      <c r="A6" s="6" t="s">
        <v>30</v>
      </c>
      <c r="B6" s="8" t="n">
        <v>0.12</v>
      </c>
      <c r="C6" s="6" t="s">
        <v>28</v>
      </c>
      <c r="D6" s="4" t="s">
        <v>31</v>
      </c>
    </row>
    <row r="7" customFormat="false" ht="15" hidden="false" customHeight="false" outlineLevel="0" collapsed="false">
      <c r="A7" s="6" t="s">
        <v>32</v>
      </c>
      <c r="B7" s="9" t="n">
        <v>20</v>
      </c>
      <c r="C7" s="6" t="s">
        <v>33</v>
      </c>
      <c r="D7" s="4" t="s">
        <v>34</v>
      </c>
    </row>
    <row r="8" customFormat="false" ht="15" hidden="false" customHeight="false" outlineLevel="0" collapsed="false">
      <c r="A8" s="6" t="s">
        <v>35</v>
      </c>
      <c r="B8" s="9" t="n">
        <v>22</v>
      </c>
      <c r="C8" s="6" t="s">
        <v>36</v>
      </c>
      <c r="D8" s="4" t="s">
        <v>37</v>
      </c>
    </row>
    <row r="9" customFormat="false" ht="15" hidden="false" customHeight="false" outlineLevel="0" collapsed="false">
      <c r="A9" s="6" t="s">
        <v>38</v>
      </c>
      <c r="B9" s="7" t="n">
        <v>0.78</v>
      </c>
      <c r="C9" s="6" t="s">
        <v>39</v>
      </c>
      <c r="D9" s="4" t="s">
        <v>40</v>
      </c>
    </row>
    <row r="10" customFormat="false" ht="15" hidden="false" customHeight="false" outlineLevel="0" collapsed="false">
      <c r="A10" s="6" t="s">
        <v>41</v>
      </c>
      <c r="B10" s="7" t="n">
        <v>0.28</v>
      </c>
      <c r="C10" s="6" t="s">
        <v>42</v>
      </c>
      <c r="D10" s="4" t="s">
        <v>43</v>
      </c>
    </row>
    <row r="11" customFormat="false" ht="15" hidden="false" customHeight="false" outlineLevel="0" collapsed="false">
      <c r="A11" s="6" t="s">
        <v>44</v>
      </c>
      <c r="B11" s="10" t="n">
        <v>1</v>
      </c>
      <c r="C11" s="6" t="s">
        <v>28</v>
      </c>
      <c r="D11" s="4" t="s">
        <v>45</v>
      </c>
    </row>
    <row r="12" customFormat="false" ht="15" hidden="false" customHeight="false" outlineLevel="0" collapsed="false">
      <c r="A12" s="6" t="s">
        <v>46</v>
      </c>
      <c r="B12" s="10" t="n">
        <v>0.8</v>
      </c>
      <c r="C12" s="6" t="s">
        <v>28</v>
      </c>
      <c r="D12" s="4" t="s">
        <v>47</v>
      </c>
    </row>
    <row r="13" customFormat="false" ht="15" hidden="false" customHeight="false" outlineLevel="0" collapsed="false">
      <c r="A13" s="6" t="s">
        <v>48</v>
      </c>
      <c r="B13" s="9" t="n">
        <v>9</v>
      </c>
      <c r="C13" s="6" t="s">
        <v>49</v>
      </c>
      <c r="D13" s="4" t="s">
        <v>50</v>
      </c>
    </row>
    <row r="14" customFormat="false" ht="15" hidden="false" customHeight="false" outlineLevel="0" collapsed="false">
      <c r="A14" s="6" t="s">
        <v>51</v>
      </c>
      <c r="B14" s="9" t="n">
        <v>11</v>
      </c>
      <c r="C14" s="6" t="s">
        <v>49</v>
      </c>
      <c r="D14" s="4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7"/>
    <col collapsed="false" customWidth="true" hidden="false" outlineLevel="0" max="8" min="8" style="0" width="60"/>
  </cols>
  <sheetData>
    <row r="1" customFormat="false" ht="23.85" hidden="false" customHeight="false" outlineLevel="0" collapsed="false">
      <c r="A1" s="5" t="s">
        <v>53</v>
      </c>
      <c r="B1" s="5" t="s">
        <v>54</v>
      </c>
      <c r="C1" s="5" t="s">
        <v>55</v>
      </c>
      <c r="D1" s="5" t="s">
        <v>56</v>
      </c>
      <c r="E1" s="5" t="s">
        <v>57</v>
      </c>
      <c r="F1" s="5" t="s">
        <v>58</v>
      </c>
      <c r="G1" s="5" t="s">
        <v>59</v>
      </c>
      <c r="H1" s="5" t="s">
        <v>60</v>
      </c>
    </row>
    <row r="2" customFormat="false" ht="30" hidden="false" customHeight="true" outlineLevel="0" collapsed="false">
      <c r="A2" s="6" t="s">
        <v>61</v>
      </c>
      <c r="B2" s="11" t="n">
        <f aca="false">Parcely!$J$619</f>
        <v>466.5</v>
      </c>
      <c r="C2" s="11" t="n">
        <f aca="false">Parcely!$K$619</f>
        <v>447</v>
      </c>
      <c r="D2" s="11" t="n">
        <f aca="false">Parcely!$L$619</f>
        <v>478</v>
      </c>
      <c r="E2" s="12" t="n">
        <v>416</v>
      </c>
      <c r="F2" s="12" t="n">
        <v>561</v>
      </c>
      <c r="G2" s="11" t="n">
        <f aca="false">Parcely!$M$619</f>
        <v>803</v>
      </c>
      <c r="H2" s="4" t="s">
        <v>62</v>
      </c>
    </row>
    <row r="3" customFormat="false" ht="30" hidden="false" customHeight="true" outlineLevel="0" collapsed="false">
      <c r="A3" s="6" t="s">
        <v>63</v>
      </c>
      <c r="B3" s="12" t="n">
        <v>0</v>
      </c>
      <c r="C3" s="12" t="n">
        <v>0</v>
      </c>
      <c r="D3" s="12" t="n">
        <v>0</v>
      </c>
      <c r="E3" s="12" t="n">
        <v>128</v>
      </c>
      <c r="F3" s="12" t="n">
        <v>80</v>
      </c>
      <c r="G3" s="12" t="n">
        <v>0</v>
      </c>
      <c r="H3" s="4" t="s">
        <v>64</v>
      </c>
    </row>
    <row r="4" customFormat="false" ht="30" hidden="false" customHeight="true" outlineLevel="0" collapsed="false">
      <c r="A4" s="13" t="s">
        <v>65</v>
      </c>
      <c r="B4" s="14" t="n">
        <f aca="false">B2+B3</f>
        <v>466.5</v>
      </c>
      <c r="C4" s="14" t="n">
        <f aca="false">C2+C3</f>
        <v>447</v>
      </c>
      <c r="D4" s="14" t="n">
        <f aca="false">D2+D3</f>
        <v>478</v>
      </c>
      <c r="E4" s="14" t="n">
        <f aca="false">E2+E3</f>
        <v>544</v>
      </c>
      <c r="F4" s="14" t="n">
        <f aca="false">F2+F3</f>
        <v>641</v>
      </c>
      <c r="G4" s="14" t="n">
        <f aca="false">G2+G3</f>
        <v>803</v>
      </c>
      <c r="H4" s="4"/>
    </row>
    <row r="5" customFormat="false" ht="30" hidden="false" customHeight="true" outlineLevel="0" collapsed="false">
      <c r="A5" s="6" t="s">
        <v>66</v>
      </c>
      <c r="B5" s="11" t="n">
        <f aca="false">B4*Predpoklady!$B$2</f>
        <v>1212.9</v>
      </c>
      <c r="C5" s="11" t="n">
        <f aca="false">C4*Predpoklady!$B$2</f>
        <v>1162.2</v>
      </c>
      <c r="D5" s="11" t="n">
        <f aca="false">D4*Predpoklady!$B$2</f>
        <v>1242.8</v>
      </c>
      <c r="E5" s="11" t="n">
        <f aca="false">E4*Predpoklady!$B$2</f>
        <v>1414.4</v>
      </c>
      <c r="F5" s="11" t="n">
        <f aca="false">F4*Predpoklady!$B$2</f>
        <v>1666.6</v>
      </c>
      <c r="G5" s="11" t="n">
        <f aca="false">G4*Predpoklady!$B$2</f>
        <v>2087.8</v>
      </c>
      <c r="H5" s="4" t="s">
        <v>67</v>
      </c>
    </row>
    <row r="6" customFormat="false" ht="30" hidden="false" customHeight="true" outlineLevel="0" collapsed="false">
      <c r="A6" s="13" t="s">
        <v>68</v>
      </c>
      <c r="B6" s="14" t="n">
        <f aca="false">B4*Predpoklady!$B$3</f>
        <v>1352.85</v>
      </c>
      <c r="C6" s="14" t="n">
        <f aca="false">C4*Predpoklady!$B$3</f>
        <v>1296.3</v>
      </c>
      <c r="D6" s="14" t="n">
        <f aca="false">D4*Predpoklady!$B$3</f>
        <v>1386.2</v>
      </c>
      <c r="E6" s="14" t="n">
        <f aca="false">E4*Predpoklady!$B$3</f>
        <v>1577.6</v>
      </c>
      <c r="F6" s="14" t="n">
        <f aca="false">F4*Predpoklady!$B$3</f>
        <v>1858.9</v>
      </c>
      <c r="G6" s="14" t="n">
        <f aca="false">G4*Predpoklady!$B$3</f>
        <v>2328.7</v>
      </c>
      <c r="H6" s="4"/>
    </row>
    <row r="7" customFormat="false" ht="30" hidden="false" customHeight="true" outlineLevel="0" collapsed="false">
      <c r="A7" s="6" t="s">
        <v>69</v>
      </c>
      <c r="B7" s="11" t="n">
        <f aca="false">B4*Predpoklady!$B$4</f>
        <v>1492.8</v>
      </c>
      <c r="C7" s="11" t="n">
        <f aca="false">C4*Predpoklady!$B$4</f>
        <v>1430.4</v>
      </c>
      <c r="D7" s="11" t="n">
        <f aca="false">D4*Predpoklady!$B$4</f>
        <v>1529.6</v>
      </c>
      <c r="E7" s="11" t="n">
        <f aca="false">E4*Predpoklady!$B$4</f>
        <v>1740.8</v>
      </c>
      <c r="F7" s="11" t="n">
        <f aca="false">F4*Predpoklady!$B$4</f>
        <v>2051.2</v>
      </c>
      <c r="G7" s="11" t="n">
        <f aca="false">G4*Predpoklady!$B$4</f>
        <v>2569.6</v>
      </c>
      <c r="H7" s="4"/>
    </row>
    <row r="8" customFormat="false" ht="30" hidden="false" customHeight="true" outlineLevel="0" collapsed="false">
      <c r="A8" s="6" t="s">
        <v>70</v>
      </c>
      <c r="B8" s="11"/>
      <c r="C8" s="11"/>
      <c r="D8" s="11"/>
      <c r="E8" s="12" t="n">
        <v>1691</v>
      </c>
      <c r="F8" s="12" t="n">
        <v>2020</v>
      </c>
      <c r="G8" s="11"/>
      <c r="H8" s="4" t="s">
        <v>71</v>
      </c>
    </row>
    <row r="9" customFormat="false" ht="30" hidden="false" customHeight="true" outlineLevel="0" collapsed="false">
      <c r="A9" s="6" t="s">
        <v>72</v>
      </c>
      <c r="B9" s="11" t="n">
        <f aca="false">B6*Predpoklady!$B$5</f>
        <v>81.171</v>
      </c>
      <c r="C9" s="11" t="n">
        <f aca="false">C6*Predpoklady!$B$5</f>
        <v>77.778</v>
      </c>
      <c r="D9" s="11" t="n">
        <f aca="false">D6*Predpoklady!$B$5</f>
        <v>83.172</v>
      </c>
      <c r="E9" s="11" t="n">
        <f aca="false">E6*Predpoklady!$B$5</f>
        <v>94.656</v>
      </c>
      <c r="F9" s="11" t="n">
        <f aca="false">F6*Predpoklady!$B$5</f>
        <v>111.534</v>
      </c>
      <c r="G9" s="11" t="n">
        <f aca="false">G6*Predpoklady!$B$5</f>
        <v>139.722</v>
      </c>
      <c r="H9" s="4"/>
    </row>
    <row r="10" customFormat="false" ht="30" hidden="false" customHeight="true" outlineLevel="0" collapsed="false">
      <c r="A10" s="6" t="s">
        <v>73</v>
      </c>
      <c r="B10" s="11" t="n">
        <f aca="false">ROUNDUP(B9/Predpoklady!$B$7,0)</f>
        <v>5</v>
      </c>
      <c r="C10" s="11" t="n">
        <f aca="false">ROUNDUP(C9/Predpoklady!$B$7,0)</f>
        <v>4</v>
      </c>
      <c r="D10" s="11" t="n">
        <f aca="false">ROUNDUP(D9/Predpoklady!$B$7,0)</f>
        <v>5</v>
      </c>
      <c r="E10" s="11" t="n">
        <f aca="false">ROUNDUP(E9/Predpoklady!$B$7,0)</f>
        <v>5</v>
      </c>
      <c r="F10" s="11" t="n">
        <f aca="false">ROUNDUP(F9/Predpoklady!$B$7,0)</f>
        <v>6</v>
      </c>
      <c r="G10" s="11" t="n">
        <f aca="false">ROUNDUP(G9/Predpoklady!$B$7,0)</f>
        <v>7</v>
      </c>
      <c r="H10" s="4" t="s">
        <v>74</v>
      </c>
    </row>
    <row r="11" customFormat="false" ht="30" hidden="false" customHeight="true" outlineLevel="0" collapsed="false">
      <c r="A11" s="6" t="s">
        <v>75</v>
      </c>
      <c r="B11" s="11" t="n">
        <f aca="false">B6*Predpoklady!$B$6</f>
        <v>162.342</v>
      </c>
      <c r="C11" s="11" t="n">
        <f aca="false">C6*Predpoklady!$B$6</f>
        <v>155.556</v>
      </c>
      <c r="D11" s="11" t="n">
        <f aca="false">D6*Predpoklady!$B$6</f>
        <v>166.344</v>
      </c>
      <c r="E11" s="11" t="n">
        <f aca="false">E6*Predpoklady!$B$6</f>
        <v>189.312</v>
      </c>
      <c r="F11" s="11" t="n">
        <f aca="false">F6*Predpoklady!$B$6</f>
        <v>223.068</v>
      </c>
      <c r="G11" s="11" t="n">
        <f aca="false">G6*Predpoklady!$B$6</f>
        <v>279.444</v>
      </c>
      <c r="H11" s="4"/>
    </row>
    <row r="12" customFormat="false" ht="30" hidden="false" customHeight="true" outlineLevel="0" collapsed="false">
      <c r="A12" s="6" t="s">
        <v>76</v>
      </c>
      <c r="B12" s="11" t="n">
        <f aca="false">ROUNDUP(B11/Predpoklady!$B$8,0)</f>
        <v>8</v>
      </c>
      <c r="C12" s="11" t="n">
        <f aca="false">ROUNDUP(C11/Predpoklady!$B$8,0)</f>
        <v>8</v>
      </c>
      <c r="D12" s="11" t="n">
        <f aca="false">ROUNDUP(D11/Predpoklady!$B$8,0)</f>
        <v>8</v>
      </c>
      <c r="E12" s="11" t="n">
        <f aca="false">ROUNDUP(E11/Predpoklady!$B$8,0)</f>
        <v>9</v>
      </c>
      <c r="F12" s="11" t="n">
        <f aca="false">ROUNDUP(F11/Predpoklady!$B$8,0)</f>
        <v>11</v>
      </c>
      <c r="G12" s="11" t="n">
        <f aca="false">ROUNDUP(G11/Predpoklady!$B$8,0)</f>
        <v>13</v>
      </c>
      <c r="H12" s="4" t="s">
        <v>77</v>
      </c>
    </row>
    <row r="13" customFormat="false" ht="30" hidden="false" customHeight="true" outlineLevel="0" collapsed="false">
      <c r="A13" s="6" t="s">
        <v>78</v>
      </c>
      <c r="B13" s="11" t="n">
        <f aca="false">B4*Predpoklady!$B$9</f>
        <v>363.87</v>
      </c>
      <c r="C13" s="11" t="n">
        <f aca="false">C4*Predpoklady!$B$9</f>
        <v>348.66</v>
      </c>
      <c r="D13" s="11" t="n">
        <f aca="false">D4*Predpoklady!$B$9</f>
        <v>372.84</v>
      </c>
      <c r="E13" s="11" t="n">
        <f aca="false">E4*Predpoklady!$B$9</f>
        <v>424.32</v>
      </c>
      <c r="F13" s="11" t="n">
        <f aca="false">F4*Predpoklady!$B$9</f>
        <v>499.98</v>
      </c>
      <c r="G13" s="11" t="n">
        <f aca="false">G4*Predpoklady!$B$9</f>
        <v>626.34</v>
      </c>
      <c r="H13" s="4" t="s">
        <v>79</v>
      </c>
    </row>
    <row r="14" customFormat="false" ht="30" hidden="false" customHeight="true" outlineLevel="0" collapsed="false">
      <c r="A14" s="6" t="s">
        <v>80</v>
      </c>
      <c r="B14" s="12" t="n">
        <v>48085</v>
      </c>
      <c r="C14" s="12" t="n">
        <v>48085</v>
      </c>
      <c r="D14" s="11" t="n">
        <f aca="false">48085+Parcely!$H$619</f>
        <v>64668</v>
      </c>
      <c r="E14" s="12" t="n">
        <v>67617</v>
      </c>
      <c r="F14" s="11"/>
      <c r="G14" s="12" t="n">
        <v>48085</v>
      </c>
      <c r="H14" s="4" t="s">
        <v>81</v>
      </c>
    </row>
    <row r="15" customFormat="false" ht="30" hidden="false" customHeight="true" outlineLevel="0" collapsed="false">
      <c r="A15" s="6" t="s">
        <v>82</v>
      </c>
      <c r="B15" s="15" t="n">
        <f aca="false">B14/391618</f>
        <v>0.122785469513659</v>
      </c>
      <c r="C15" s="15" t="n">
        <f aca="false">C14/391618</f>
        <v>0.122785469513659</v>
      </c>
      <c r="D15" s="15" t="n">
        <f aca="false">D14/391618</f>
        <v>0.16513030555286</v>
      </c>
      <c r="E15" s="15" t="n">
        <f aca="false">E14/395715</f>
        <v>0.17087297676358</v>
      </c>
      <c r="F15" s="15"/>
      <c r="G15" s="15" t="n">
        <f aca="false">G14/391618</f>
        <v>0.122785469513659</v>
      </c>
      <c r="H15" s="4" t="s">
        <v>83</v>
      </c>
    </row>
    <row r="16" customFormat="false" ht="30" hidden="false" customHeight="true" outlineLevel="0" collapsed="false">
      <c r="A16" s="6" t="s">
        <v>84</v>
      </c>
      <c r="B16" s="12" t="n">
        <v>0</v>
      </c>
      <c r="C16" s="12" t="n">
        <v>23263</v>
      </c>
      <c r="D16" s="11" t="n">
        <f aca="false">C16+2925</f>
        <v>26188</v>
      </c>
      <c r="E16" s="12" t="n">
        <v>33709</v>
      </c>
      <c r="F16" s="12" t="n">
        <v>29112</v>
      </c>
      <c r="G16" s="12" t="n">
        <v>0</v>
      </c>
      <c r="H16" s="4" t="s">
        <v>85</v>
      </c>
    </row>
    <row r="17" customFormat="false" ht="30" hidden="false" customHeight="true" outlineLevel="0" collapsed="false">
      <c r="A17" s="6" t="s">
        <v>86</v>
      </c>
      <c r="B17" s="12" t="n">
        <v>0</v>
      </c>
      <c r="C17" s="12" t="n">
        <v>0</v>
      </c>
      <c r="D17" s="11" t="n">
        <f aca="false">Parcely!$H$619</f>
        <v>16583</v>
      </c>
      <c r="E17" s="11" t="s">
        <v>87</v>
      </c>
      <c r="F17" s="11" t="s">
        <v>87</v>
      </c>
      <c r="G17" s="12" t="n">
        <v>0</v>
      </c>
      <c r="H17" s="4" t="s">
        <v>88</v>
      </c>
    </row>
    <row r="18" customFormat="false" ht="30" hidden="false" customHeight="true" outlineLevel="0" collapsed="false">
      <c r="A18" s="6" t="s">
        <v>89</v>
      </c>
      <c r="B18" s="12" t="n">
        <v>0</v>
      </c>
      <c r="C18" s="12" t="n">
        <v>0</v>
      </c>
      <c r="D18" s="12" t="n">
        <v>419</v>
      </c>
      <c r="E18" s="11" t="s">
        <v>90</v>
      </c>
      <c r="F18" s="11" t="s">
        <v>90</v>
      </c>
      <c r="G18" s="12" t="n">
        <v>0</v>
      </c>
      <c r="H18" s="4" t="s">
        <v>91</v>
      </c>
    </row>
    <row r="19" customFormat="false" ht="30" hidden="false" customHeight="true" outlineLevel="0" collapsed="false">
      <c r="A19" s="6" t="s">
        <v>92</v>
      </c>
      <c r="B19" s="11" t="n">
        <f aca="false">B14*Predpoklady!$B$11*Predpoklady!$B$10</f>
        <v>13463.8</v>
      </c>
      <c r="C19" s="11" t="n">
        <f aca="false">C14*Predpoklady!$B$11*Predpoklady!$B$10</f>
        <v>13463.8</v>
      </c>
      <c r="D19" s="11" t="n">
        <f aca="false">D14*Predpoklady!$B$12*Predpoklady!$B$10</f>
        <v>14485.632</v>
      </c>
      <c r="E19" s="12" t="n">
        <v>19064</v>
      </c>
      <c r="F19" s="11"/>
      <c r="G19" s="11" t="n">
        <f aca="false">G14*Predpoklady!$B$11*Predpoklady!$B$10</f>
        <v>13463.8</v>
      </c>
      <c r="H19" s="4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1"/>
    <col collapsed="false" customWidth="true" hidden="false" outlineLevel="0" max="4" min="3" style="0" width="9"/>
    <col collapsed="false" customWidth="true" hidden="false" outlineLevel="0" max="5" min="5" style="0" width="24"/>
    <col collapsed="false" customWidth="true" hidden="false" outlineLevel="0" max="6" min="6" style="0" width="28"/>
    <col collapsed="false" customWidth="true" hidden="false" outlineLevel="0" max="7" min="7" style="0" width="30"/>
    <col collapsed="false" customWidth="true" hidden="false" outlineLevel="0" max="8" min="8" style="0" width="15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2" min="11" style="0" width="11"/>
    <col collapsed="false" customWidth="true" hidden="false" outlineLevel="0" max="13" min="13" style="0" width="14"/>
  </cols>
  <sheetData>
    <row r="1" customFormat="false" ht="46.25" hidden="false" customHeight="false" outlineLevel="0" collapsed="false">
      <c r="A1" s="5" t="s">
        <v>94</v>
      </c>
      <c r="B1" s="5" t="s">
        <v>95</v>
      </c>
      <c r="C1" s="5" t="s">
        <v>96</v>
      </c>
      <c r="D1" s="5" t="s">
        <v>97</v>
      </c>
      <c r="E1" s="5" t="s">
        <v>98</v>
      </c>
      <c r="F1" s="5" t="s">
        <v>99</v>
      </c>
      <c r="G1" s="5" t="s">
        <v>100</v>
      </c>
      <c r="H1" s="5" t="s">
        <v>101</v>
      </c>
      <c r="I1" s="5" t="s">
        <v>102</v>
      </c>
      <c r="J1" s="5" t="s">
        <v>103</v>
      </c>
      <c r="K1" s="5" t="s">
        <v>104</v>
      </c>
      <c r="L1" s="5" t="s">
        <v>105</v>
      </c>
      <c r="M1" s="5" t="s">
        <v>59</v>
      </c>
    </row>
    <row r="2" customFormat="false" ht="15" hidden="false" customHeight="false" outlineLevel="0" collapsed="false">
      <c r="A2" s="6" t="s">
        <v>106</v>
      </c>
      <c r="B2" s="11" t="n">
        <v>400</v>
      </c>
      <c r="C2" s="16" t="n">
        <v>13.4</v>
      </c>
      <c r="D2" s="16" t="n">
        <v>43.5</v>
      </c>
      <c r="E2" s="6" t="s">
        <v>107</v>
      </c>
      <c r="F2" s="6" t="s">
        <v>108</v>
      </c>
      <c r="G2" s="6"/>
      <c r="H2" s="11" t="n">
        <v>15</v>
      </c>
      <c r="I2" s="15" t="n">
        <f aca="false">IF(B2&gt;0,MIN(1,H2/B2),0)</f>
        <v>0.0375</v>
      </c>
      <c r="J2" s="6" t="n">
        <f aca="false">IF(OR(E2="cesta",E2="vodný tok",E2="existujúca zástavba",E2="prístupový pás",E2="malý zvyšok"),0,IF(B2&gt;=2000,ROUND(B2/850,0),IF(E2="úzky pás (8–9 m)",0.5,1)))</f>
        <v>0</v>
      </c>
      <c r="K2" s="6" t="n">
        <f aca="false">IF(OR(G2="park + MŠ",G2="vreckový park / retencia"),0,J2)</f>
        <v>0</v>
      </c>
      <c r="L2" s="6" t="n">
        <f aca="false">IF(G2&lt;&gt;"",0,IF(E2="úzky pás (8–9 m)",1,IF(AND(OR(E2="rodinný dom",E2="veľká parcela"),B2&gt;=1100,C2&gt;=22),MAX(2,J2),J2)))</f>
        <v>0</v>
      </c>
      <c r="M2" s="6" t="n">
        <f aca="false">IF(OR(E2="cesta",E2="vodný tok",E2="existujúca zástavba",E2="prístupový pás",E2="malý zvyšok"),0,IF(B2&gt;=2000,INT(B2/300),MIN(4,MAX(1,INT(B2/300)))))</f>
        <v>0</v>
      </c>
    </row>
    <row r="3" customFormat="false" ht="15" hidden="false" customHeight="false" outlineLevel="0" collapsed="false">
      <c r="A3" s="6" t="s">
        <v>109</v>
      </c>
      <c r="B3" s="11" t="n">
        <v>25</v>
      </c>
      <c r="C3" s="16" t="n">
        <v>4.1</v>
      </c>
      <c r="D3" s="16" t="n">
        <v>6.1</v>
      </c>
      <c r="E3" s="6" t="s">
        <v>107</v>
      </c>
      <c r="F3" s="6" t="s">
        <v>108</v>
      </c>
      <c r="G3" s="6"/>
      <c r="H3" s="11" t="n">
        <v>0</v>
      </c>
      <c r="I3" s="15" t="n">
        <f aca="false">IF(B3&gt;0,MIN(1,H3/B3),0)</f>
        <v>0</v>
      </c>
      <c r="J3" s="6" t="n">
        <f aca="false">IF(OR(E3="cesta",E3="vodný tok",E3="existujúca zástavba",E3="prístupový pás",E3="malý zvyšok"),0,IF(B3&gt;=2000,ROUND(B3/850,0),IF(E3="úzky pás (8–9 m)",0.5,1)))</f>
        <v>0</v>
      </c>
      <c r="K3" s="6" t="n">
        <f aca="false">IF(OR(G3="park + MŠ",G3="vreckový park / retencia"),0,J3)</f>
        <v>0</v>
      </c>
      <c r="L3" s="6" t="n">
        <f aca="false">IF(G3&lt;&gt;"",0,IF(E3="úzky pás (8–9 m)",1,IF(AND(OR(E3="rodinný dom",E3="veľká parcela"),B3&gt;=1100,C3&gt;=22),MAX(2,J3),J3)))</f>
        <v>0</v>
      </c>
      <c r="M3" s="6" t="n">
        <f aca="false">IF(OR(E3="cesta",E3="vodný tok",E3="existujúca zástavba",E3="prístupový pás",E3="malý zvyšok"),0,IF(B3&gt;=2000,INT(B3/300),MIN(4,MAX(1,INT(B3/300)))))</f>
        <v>0</v>
      </c>
    </row>
    <row r="4" customFormat="false" ht="15" hidden="false" customHeight="false" outlineLevel="0" collapsed="false">
      <c r="A4" s="6" t="s">
        <v>110</v>
      </c>
      <c r="B4" s="11" t="n">
        <v>138</v>
      </c>
      <c r="C4" s="16" t="n">
        <v>9.8</v>
      </c>
      <c r="D4" s="16" t="n">
        <v>14.8</v>
      </c>
      <c r="E4" s="6" t="s">
        <v>107</v>
      </c>
      <c r="F4" s="6" t="s">
        <v>108</v>
      </c>
      <c r="G4" s="6"/>
      <c r="H4" s="11" t="n">
        <v>0</v>
      </c>
      <c r="I4" s="15" t="n">
        <f aca="false">IF(B4&gt;0,MIN(1,H4/B4),0)</f>
        <v>0</v>
      </c>
      <c r="J4" s="6" t="n">
        <f aca="false">IF(OR(E4="cesta",E4="vodný tok",E4="existujúca zástavba",E4="prístupový pás",E4="malý zvyšok"),0,IF(B4&gt;=2000,ROUND(B4/850,0),IF(E4="úzky pás (8–9 m)",0.5,1)))</f>
        <v>0</v>
      </c>
      <c r="K4" s="6" t="n">
        <f aca="false">IF(OR(G4="park + MŠ",G4="vreckový park / retencia"),0,J4)</f>
        <v>0</v>
      </c>
      <c r="L4" s="6" t="n">
        <f aca="false">IF(G4&lt;&gt;"",0,IF(E4="úzky pás (8–9 m)",1,IF(AND(OR(E4="rodinný dom",E4="veľká parcela"),B4&gt;=1100,C4&gt;=22),MAX(2,J4),J4)))</f>
        <v>0</v>
      </c>
      <c r="M4" s="6" t="n">
        <f aca="false">IF(OR(E4="cesta",E4="vodný tok",E4="existujúca zástavba",E4="prístupový pás",E4="malý zvyšok"),0,IF(B4&gt;=2000,INT(B4/300),MIN(4,MAX(1,INT(B4/300)))))</f>
        <v>0</v>
      </c>
    </row>
    <row r="5" customFormat="false" ht="15" hidden="false" customHeight="false" outlineLevel="0" collapsed="false">
      <c r="A5" s="6" t="s">
        <v>111</v>
      </c>
      <c r="B5" s="11" t="n">
        <v>600</v>
      </c>
      <c r="C5" s="16" t="n">
        <v>15.9</v>
      </c>
      <c r="D5" s="16" t="n">
        <v>39.4</v>
      </c>
      <c r="E5" s="6" t="s">
        <v>107</v>
      </c>
      <c r="F5" s="6" t="s">
        <v>108</v>
      </c>
      <c r="G5" s="6"/>
      <c r="H5" s="11" t="n">
        <v>18</v>
      </c>
      <c r="I5" s="15" t="n">
        <f aca="false">IF(B5&gt;0,MIN(1,H5/B5),0)</f>
        <v>0.03</v>
      </c>
      <c r="J5" s="6" t="n">
        <f aca="false">IF(OR(E5="cesta",E5="vodný tok",E5="existujúca zástavba",E5="prístupový pás",E5="malý zvyšok"),0,IF(B5&gt;=2000,ROUND(B5/850,0),IF(E5="úzky pás (8–9 m)",0.5,1)))</f>
        <v>0</v>
      </c>
      <c r="K5" s="6" t="n">
        <f aca="false">IF(OR(G5="park + MŠ",G5="vreckový park / retencia"),0,J5)</f>
        <v>0</v>
      </c>
      <c r="L5" s="6" t="n">
        <f aca="false">IF(G5&lt;&gt;"",0,IF(E5="úzky pás (8–9 m)",1,IF(AND(OR(E5="rodinný dom",E5="veľká parcela"),B5&gt;=1100,C5&gt;=22),MAX(2,J5),J5)))</f>
        <v>0</v>
      </c>
      <c r="M5" s="6" t="n">
        <f aca="false">IF(OR(E5="cesta",E5="vodný tok",E5="existujúca zástavba",E5="prístupový pás",E5="malý zvyšok"),0,IF(B5&gt;=2000,INT(B5/300),MIN(4,MAX(1,INT(B5/300)))))</f>
        <v>0</v>
      </c>
    </row>
    <row r="6" customFormat="false" ht="15" hidden="false" customHeight="false" outlineLevel="0" collapsed="false">
      <c r="A6" s="6" t="s">
        <v>112</v>
      </c>
      <c r="B6" s="11" t="n">
        <v>265</v>
      </c>
      <c r="C6" s="16" t="n">
        <v>16.3</v>
      </c>
      <c r="D6" s="16" t="n">
        <v>25.2</v>
      </c>
      <c r="E6" s="6" t="s">
        <v>107</v>
      </c>
      <c r="F6" s="6" t="s">
        <v>108</v>
      </c>
      <c r="G6" s="6"/>
      <c r="H6" s="11" t="n">
        <v>0</v>
      </c>
      <c r="I6" s="15" t="n">
        <f aca="false">IF(B6&gt;0,MIN(1,H6/B6),0)</f>
        <v>0</v>
      </c>
      <c r="J6" s="6" t="n">
        <f aca="false">IF(OR(E6="cesta",E6="vodný tok",E6="existujúca zástavba",E6="prístupový pás",E6="malý zvyšok"),0,IF(B6&gt;=2000,ROUND(B6/850,0),IF(E6="úzky pás (8–9 m)",0.5,1)))</f>
        <v>0</v>
      </c>
      <c r="K6" s="6" t="n">
        <f aca="false">IF(OR(G6="park + MŠ",G6="vreckový park / retencia"),0,J6)</f>
        <v>0</v>
      </c>
      <c r="L6" s="6" t="n">
        <f aca="false">IF(G6&lt;&gt;"",0,IF(E6="úzky pás (8–9 m)",1,IF(AND(OR(E6="rodinný dom",E6="veľká parcela"),B6&gt;=1100,C6&gt;=22),MAX(2,J6),J6)))</f>
        <v>0</v>
      </c>
      <c r="M6" s="6" t="n">
        <f aca="false">IF(OR(E6="cesta",E6="vodný tok",E6="existujúca zástavba",E6="prístupový pás",E6="malý zvyšok"),0,IF(B6&gt;=2000,INT(B6/300),MIN(4,MAX(1,INT(B6/300)))))</f>
        <v>0</v>
      </c>
    </row>
    <row r="7" customFormat="false" ht="15" hidden="false" customHeight="false" outlineLevel="0" collapsed="false">
      <c r="A7" s="6" t="s">
        <v>113</v>
      </c>
      <c r="B7" s="11" t="n">
        <v>18</v>
      </c>
      <c r="C7" s="16" t="n">
        <v>3.8</v>
      </c>
      <c r="D7" s="16" t="n">
        <v>5.6</v>
      </c>
      <c r="E7" s="6" t="s">
        <v>114</v>
      </c>
      <c r="F7" s="6" t="s">
        <v>108</v>
      </c>
      <c r="G7" s="6"/>
      <c r="H7" s="11" t="n">
        <v>0</v>
      </c>
      <c r="I7" s="15" t="n">
        <f aca="false">IF(B7&gt;0,MIN(1,H7/B7),0)</f>
        <v>0</v>
      </c>
      <c r="J7" s="6" t="n">
        <f aca="false">IF(OR(E7="cesta",E7="vodný tok",E7="existujúca zástavba",E7="prístupový pás",E7="malý zvyšok"),0,IF(B7&gt;=2000,ROUND(B7/850,0),IF(E7="úzky pás (8–9 m)",0.5,1)))</f>
        <v>0</v>
      </c>
      <c r="K7" s="6" t="n">
        <f aca="false">IF(OR(G7="park + MŠ",G7="vreckový park / retencia"),0,J7)</f>
        <v>0</v>
      </c>
      <c r="L7" s="6" t="n">
        <f aca="false">IF(G7&lt;&gt;"",0,IF(E7="úzky pás (8–9 m)",1,IF(AND(OR(E7="rodinný dom",E7="veľká parcela"),B7&gt;=1100,C7&gt;=22),MAX(2,J7),J7)))</f>
        <v>0</v>
      </c>
      <c r="M7" s="6" t="n">
        <f aca="false">IF(OR(E7="cesta",E7="vodný tok",E7="existujúca zástavba",E7="prístupový pás",E7="malý zvyšok"),0,IF(B7&gt;=2000,INT(B7/300),MIN(4,MAX(1,INT(B7/300)))))</f>
        <v>0</v>
      </c>
    </row>
    <row r="8" customFormat="false" ht="15" hidden="false" customHeight="false" outlineLevel="0" collapsed="false">
      <c r="A8" s="6" t="s">
        <v>115</v>
      </c>
      <c r="B8" s="11" t="n">
        <v>17</v>
      </c>
      <c r="C8" s="16" t="n">
        <v>3.6</v>
      </c>
      <c r="D8" s="16" t="n">
        <v>10.3</v>
      </c>
      <c r="E8" s="6" t="s">
        <v>107</v>
      </c>
      <c r="F8" s="6" t="s">
        <v>108</v>
      </c>
      <c r="G8" s="6"/>
      <c r="H8" s="11" t="n">
        <v>0</v>
      </c>
      <c r="I8" s="15" t="n">
        <f aca="false">IF(B8&gt;0,MIN(1,H8/B8),0)</f>
        <v>0</v>
      </c>
      <c r="J8" s="6" t="n">
        <f aca="false">IF(OR(E8="cesta",E8="vodný tok",E8="existujúca zástavba",E8="prístupový pás",E8="malý zvyšok"),0,IF(B8&gt;=2000,ROUND(B8/850,0),IF(E8="úzky pás (8–9 m)",0.5,1)))</f>
        <v>0</v>
      </c>
      <c r="K8" s="6" t="n">
        <f aca="false">IF(OR(G8="park + MŠ",G8="vreckový park / retencia"),0,J8)</f>
        <v>0</v>
      </c>
      <c r="L8" s="6" t="n">
        <f aca="false">IF(G8&lt;&gt;"",0,IF(E8="úzky pás (8–9 m)",1,IF(AND(OR(E8="rodinný dom",E8="veľká parcela"),B8&gt;=1100,C8&gt;=22),MAX(2,J8),J8)))</f>
        <v>0</v>
      </c>
      <c r="M8" s="6" t="n">
        <f aca="false">IF(OR(E8="cesta",E8="vodný tok",E8="existujúca zástavba",E8="prístupový pás",E8="malý zvyšok"),0,IF(B8&gt;=2000,INT(B8/300),MIN(4,MAX(1,INT(B8/300)))))</f>
        <v>0</v>
      </c>
    </row>
    <row r="9" customFormat="false" ht="15" hidden="false" customHeight="false" outlineLevel="0" collapsed="false">
      <c r="A9" s="6" t="s">
        <v>116</v>
      </c>
      <c r="B9" s="11" t="n">
        <v>43</v>
      </c>
      <c r="C9" s="16" t="n">
        <v>3.2</v>
      </c>
      <c r="D9" s="16" t="n">
        <v>13.7</v>
      </c>
      <c r="E9" s="6" t="s">
        <v>107</v>
      </c>
      <c r="F9" s="6" t="s">
        <v>108</v>
      </c>
      <c r="G9" s="6"/>
      <c r="H9" s="11" t="n">
        <v>0</v>
      </c>
      <c r="I9" s="15" t="n">
        <f aca="false">IF(B9&gt;0,MIN(1,H9/B9),0)</f>
        <v>0</v>
      </c>
      <c r="J9" s="6" t="n">
        <f aca="false">IF(OR(E9="cesta",E9="vodný tok",E9="existujúca zástavba",E9="prístupový pás",E9="malý zvyšok"),0,IF(B9&gt;=2000,ROUND(B9/850,0),IF(E9="úzky pás (8–9 m)",0.5,1)))</f>
        <v>0</v>
      </c>
      <c r="K9" s="6" t="n">
        <f aca="false">IF(OR(G9="park + MŠ",G9="vreckový park / retencia"),0,J9)</f>
        <v>0</v>
      </c>
      <c r="L9" s="6" t="n">
        <f aca="false">IF(G9&lt;&gt;"",0,IF(E9="úzky pás (8–9 m)",1,IF(AND(OR(E9="rodinný dom",E9="veľká parcela"),B9&gt;=1100,C9&gt;=22),MAX(2,J9),J9)))</f>
        <v>0</v>
      </c>
      <c r="M9" s="6" t="n">
        <f aca="false">IF(OR(E9="cesta",E9="vodný tok",E9="existujúca zástavba",E9="prístupový pás",E9="malý zvyšok"),0,IF(B9&gt;=2000,INT(B9/300),MIN(4,MAX(1,INT(B9/300)))))</f>
        <v>0</v>
      </c>
    </row>
    <row r="10" customFormat="false" ht="15" hidden="false" customHeight="false" outlineLevel="0" collapsed="false">
      <c r="A10" s="6" t="s">
        <v>117</v>
      </c>
      <c r="B10" s="11" t="n">
        <v>1159</v>
      </c>
      <c r="C10" s="16" t="n">
        <v>13.9</v>
      </c>
      <c r="D10" s="16" t="n">
        <v>85.7</v>
      </c>
      <c r="E10" s="6" t="s">
        <v>107</v>
      </c>
      <c r="F10" s="6" t="s">
        <v>108</v>
      </c>
      <c r="G10" s="6"/>
      <c r="H10" s="11" t="n">
        <v>16</v>
      </c>
      <c r="I10" s="15" t="n">
        <f aca="false">IF(B10&gt;0,MIN(1,H10/B10),0)</f>
        <v>0.0138050043140638</v>
      </c>
      <c r="J10" s="6" t="n">
        <f aca="false">IF(OR(E10="cesta",E10="vodný tok",E10="existujúca zástavba",E10="prístupový pás",E10="malý zvyšok"),0,IF(B10&gt;=2000,ROUND(B10/850,0),IF(E10="úzky pás (8–9 m)",0.5,1)))</f>
        <v>0</v>
      </c>
      <c r="K10" s="6" t="n">
        <f aca="false">IF(OR(G10="park + MŠ",G10="vreckový park / retencia"),0,J10)</f>
        <v>0</v>
      </c>
      <c r="L10" s="6" t="n">
        <f aca="false">IF(G10&lt;&gt;"",0,IF(E10="úzky pás (8–9 m)",1,IF(AND(OR(E10="rodinný dom",E10="veľká parcela"),B10&gt;=1100,C10&gt;=22),MAX(2,J10),J10)))</f>
        <v>0</v>
      </c>
      <c r="M10" s="6" t="n">
        <f aca="false">IF(OR(E10="cesta",E10="vodný tok",E10="existujúca zástavba",E10="prístupový pás",E10="malý zvyšok"),0,IF(B10&gt;=2000,INT(B10/300),MIN(4,MAX(1,INT(B10/300)))))</f>
        <v>0</v>
      </c>
    </row>
    <row r="11" customFormat="false" ht="15" hidden="false" customHeight="false" outlineLevel="0" collapsed="false">
      <c r="A11" s="6" t="s">
        <v>118</v>
      </c>
      <c r="B11" s="11" t="n">
        <v>1033</v>
      </c>
      <c r="C11" s="16" t="n">
        <v>14</v>
      </c>
      <c r="D11" s="16" t="n">
        <v>82.2</v>
      </c>
      <c r="E11" s="6" t="s">
        <v>107</v>
      </c>
      <c r="F11" s="6" t="s">
        <v>108</v>
      </c>
      <c r="G11" s="6"/>
      <c r="H11" s="11" t="n">
        <v>13</v>
      </c>
      <c r="I11" s="15" t="n">
        <f aca="false">IF(B11&gt;0,MIN(1,H11/B11),0)</f>
        <v>0.0125847047434656</v>
      </c>
      <c r="J11" s="6" t="n">
        <f aca="false">IF(OR(E11="cesta",E11="vodný tok",E11="existujúca zástavba",E11="prístupový pás",E11="malý zvyšok"),0,IF(B11&gt;=2000,ROUND(B11/850,0),IF(E11="úzky pás (8–9 m)",0.5,1)))</f>
        <v>0</v>
      </c>
      <c r="K11" s="6" t="n">
        <f aca="false">IF(OR(G11="park + MŠ",G11="vreckový park / retencia"),0,J11)</f>
        <v>0</v>
      </c>
      <c r="L11" s="6" t="n">
        <f aca="false">IF(G11&lt;&gt;"",0,IF(E11="úzky pás (8–9 m)",1,IF(AND(OR(E11="rodinný dom",E11="veľká parcela"),B11&gt;=1100,C11&gt;=22),MAX(2,J11),J11)))</f>
        <v>0</v>
      </c>
      <c r="M11" s="6" t="n">
        <f aca="false">IF(OR(E11="cesta",E11="vodný tok",E11="existujúca zástavba",E11="prístupový pás",E11="malý zvyšok"),0,IF(B11&gt;=2000,INT(B11/300),MIN(4,MAX(1,INT(B11/300)))))</f>
        <v>0</v>
      </c>
    </row>
    <row r="12" customFormat="false" ht="15" hidden="false" customHeight="false" outlineLevel="0" collapsed="false">
      <c r="A12" s="6" t="s">
        <v>119</v>
      </c>
      <c r="B12" s="11" t="n">
        <v>1140</v>
      </c>
      <c r="C12" s="16" t="n">
        <v>15</v>
      </c>
      <c r="D12" s="16" t="n">
        <v>82.7</v>
      </c>
      <c r="E12" s="6" t="s">
        <v>107</v>
      </c>
      <c r="F12" s="6" t="s">
        <v>108</v>
      </c>
      <c r="G12" s="6"/>
      <c r="H12" s="11" t="n">
        <v>16</v>
      </c>
      <c r="I12" s="15" t="n">
        <f aca="false">IF(B12&gt;0,MIN(1,H12/B12),0)</f>
        <v>0.0140350877192982</v>
      </c>
      <c r="J12" s="6" t="n">
        <f aca="false">IF(OR(E12="cesta",E12="vodný tok",E12="existujúca zástavba",E12="prístupový pás",E12="malý zvyšok"),0,IF(B12&gt;=2000,ROUND(B12/850,0),IF(E12="úzky pás (8–9 m)",0.5,1)))</f>
        <v>0</v>
      </c>
      <c r="K12" s="6" t="n">
        <f aca="false">IF(OR(G12="park + MŠ",G12="vreckový park / retencia"),0,J12)</f>
        <v>0</v>
      </c>
      <c r="L12" s="6" t="n">
        <f aca="false">IF(G12&lt;&gt;"",0,IF(E12="úzky pás (8–9 m)",1,IF(AND(OR(E12="rodinný dom",E12="veľká parcela"),B12&gt;=1100,C12&gt;=22),MAX(2,J12),J12)))</f>
        <v>0</v>
      </c>
      <c r="M12" s="6" t="n">
        <f aca="false">IF(OR(E12="cesta",E12="vodný tok",E12="existujúca zástavba",E12="prístupový pás",E12="malý zvyšok"),0,IF(B12&gt;=2000,INT(B12/300),MIN(4,MAX(1,INT(B12/300)))))</f>
        <v>0</v>
      </c>
    </row>
    <row r="13" customFormat="false" ht="15" hidden="false" customHeight="false" outlineLevel="0" collapsed="false">
      <c r="A13" s="6" t="s">
        <v>120</v>
      </c>
      <c r="B13" s="11" t="n">
        <v>13</v>
      </c>
      <c r="C13" s="16" t="n">
        <v>2.9</v>
      </c>
      <c r="D13" s="16" t="n">
        <v>4.5</v>
      </c>
      <c r="E13" s="6" t="s">
        <v>107</v>
      </c>
      <c r="F13" s="6" t="s">
        <v>108</v>
      </c>
      <c r="G13" s="6"/>
      <c r="H13" s="11" t="n">
        <v>0</v>
      </c>
      <c r="I13" s="15" t="n">
        <f aca="false">IF(B13&gt;0,MIN(1,H13/B13),0)</f>
        <v>0</v>
      </c>
      <c r="J13" s="6" t="n">
        <f aca="false">IF(OR(E13="cesta",E13="vodný tok",E13="existujúca zástavba",E13="prístupový pás",E13="malý zvyšok"),0,IF(B13&gt;=2000,ROUND(B13/850,0),IF(E13="úzky pás (8–9 m)",0.5,1)))</f>
        <v>0</v>
      </c>
      <c r="K13" s="6" t="n">
        <f aca="false">IF(OR(G13="park + MŠ",G13="vreckový park / retencia"),0,J13)</f>
        <v>0</v>
      </c>
      <c r="L13" s="6" t="n">
        <f aca="false">IF(G13&lt;&gt;"",0,IF(E13="úzky pás (8–9 m)",1,IF(AND(OR(E13="rodinný dom",E13="veľká parcela"),B13&gt;=1100,C13&gt;=22),MAX(2,J13),J13)))</f>
        <v>0</v>
      </c>
      <c r="M13" s="6" t="n">
        <f aca="false">IF(OR(E13="cesta",E13="vodný tok",E13="existujúca zástavba",E13="prístupový pás",E13="malý zvyšok"),0,IF(B13&gt;=2000,INT(B13/300),MIN(4,MAX(1,INT(B13/300)))))</f>
        <v>0</v>
      </c>
    </row>
    <row r="14" customFormat="false" ht="15" hidden="false" customHeight="false" outlineLevel="0" collapsed="false">
      <c r="A14" s="6" t="s">
        <v>121</v>
      </c>
      <c r="B14" s="11" t="n">
        <v>47</v>
      </c>
      <c r="C14" s="16" t="n">
        <v>5.7</v>
      </c>
      <c r="D14" s="16" t="n">
        <v>8.3</v>
      </c>
      <c r="E14" s="6" t="s">
        <v>107</v>
      </c>
      <c r="F14" s="6" t="s">
        <v>108</v>
      </c>
      <c r="G14" s="6"/>
      <c r="H14" s="11" t="n">
        <v>0</v>
      </c>
      <c r="I14" s="15" t="n">
        <f aca="false">IF(B14&gt;0,MIN(1,H14/B14),0)</f>
        <v>0</v>
      </c>
      <c r="J14" s="6" t="n">
        <f aca="false">IF(OR(E14="cesta",E14="vodný tok",E14="existujúca zástavba",E14="prístupový pás",E14="malý zvyšok"),0,IF(B14&gt;=2000,ROUND(B14/850,0),IF(E14="úzky pás (8–9 m)",0.5,1)))</f>
        <v>0</v>
      </c>
      <c r="K14" s="6" t="n">
        <f aca="false">IF(OR(G14="park + MŠ",G14="vreckový park / retencia"),0,J14)</f>
        <v>0</v>
      </c>
      <c r="L14" s="6" t="n">
        <f aca="false">IF(G14&lt;&gt;"",0,IF(E14="úzky pás (8–9 m)",1,IF(AND(OR(E14="rodinný dom",E14="veľká parcela"),B14&gt;=1100,C14&gt;=22),MAX(2,J14),J14)))</f>
        <v>0</v>
      </c>
      <c r="M14" s="6" t="n">
        <f aca="false">IF(OR(E14="cesta",E14="vodný tok",E14="existujúca zástavba",E14="prístupový pás",E14="malý zvyšok"),0,IF(B14&gt;=2000,INT(B14/300),MIN(4,MAX(1,INT(B14/300)))))</f>
        <v>0</v>
      </c>
    </row>
    <row r="15" customFormat="false" ht="15" hidden="false" customHeight="false" outlineLevel="0" collapsed="false">
      <c r="A15" s="6" t="s">
        <v>122</v>
      </c>
      <c r="B15" s="11" t="n">
        <v>329</v>
      </c>
      <c r="C15" s="16" t="n">
        <v>15.6</v>
      </c>
      <c r="D15" s="16" t="n">
        <v>25.3</v>
      </c>
      <c r="E15" s="6" t="s">
        <v>107</v>
      </c>
      <c r="F15" s="6" t="s">
        <v>108</v>
      </c>
      <c r="G15" s="6"/>
      <c r="H15" s="11" t="n">
        <v>0</v>
      </c>
      <c r="I15" s="15" t="n">
        <f aca="false">IF(B15&gt;0,MIN(1,H15/B15),0)</f>
        <v>0</v>
      </c>
      <c r="J15" s="6" t="n">
        <f aca="false">IF(OR(E15="cesta",E15="vodný tok",E15="existujúca zástavba",E15="prístupový pás",E15="malý zvyšok"),0,IF(B15&gt;=2000,ROUND(B15/850,0),IF(E15="úzky pás (8–9 m)",0.5,1)))</f>
        <v>0</v>
      </c>
      <c r="K15" s="6" t="n">
        <f aca="false">IF(OR(G15="park + MŠ",G15="vreckový park / retencia"),0,J15)</f>
        <v>0</v>
      </c>
      <c r="L15" s="6" t="n">
        <f aca="false">IF(G15&lt;&gt;"",0,IF(E15="úzky pás (8–9 m)",1,IF(AND(OR(E15="rodinný dom",E15="veľká parcela"),B15&gt;=1100,C15&gt;=22),MAX(2,J15),J15)))</f>
        <v>0</v>
      </c>
      <c r="M15" s="6" t="n">
        <f aca="false">IF(OR(E15="cesta",E15="vodný tok",E15="existujúca zástavba",E15="prístupový pás",E15="malý zvyšok"),0,IF(B15&gt;=2000,INT(B15/300),MIN(4,MAX(1,INT(B15/300)))))</f>
        <v>0</v>
      </c>
    </row>
    <row r="16" customFormat="false" ht="15" hidden="false" customHeight="false" outlineLevel="0" collapsed="false">
      <c r="A16" s="6" t="s">
        <v>123</v>
      </c>
      <c r="B16" s="11" t="n">
        <v>598</v>
      </c>
      <c r="C16" s="16" t="n">
        <v>15.4</v>
      </c>
      <c r="D16" s="16" t="n">
        <v>60</v>
      </c>
      <c r="E16" s="6" t="s">
        <v>107</v>
      </c>
      <c r="F16" s="6" t="s">
        <v>108</v>
      </c>
      <c r="G16" s="6"/>
      <c r="H16" s="11" t="n">
        <v>12</v>
      </c>
      <c r="I16" s="15" t="n">
        <f aca="false">IF(B16&gt;0,MIN(1,H16/B16),0)</f>
        <v>0.020066889632107</v>
      </c>
      <c r="J16" s="6" t="n">
        <f aca="false">IF(OR(E16="cesta",E16="vodný tok",E16="existujúca zástavba",E16="prístupový pás",E16="malý zvyšok"),0,IF(B16&gt;=2000,ROUND(B16/850,0),IF(E16="úzky pás (8–9 m)",0.5,1)))</f>
        <v>0</v>
      </c>
      <c r="K16" s="6" t="n">
        <f aca="false">IF(OR(G16="park + MŠ",G16="vreckový park / retencia"),0,J16)</f>
        <v>0</v>
      </c>
      <c r="L16" s="6" t="n">
        <f aca="false">IF(G16&lt;&gt;"",0,IF(E16="úzky pás (8–9 m)",1,IF(AND(OR(E16="rodinný dom",E16="veľká parcela"),B16&gt;=1100,C16&gt;=22),MAX(2,J16),J16)))</f>
        <v>0</v>
      </c>
      <c r="M16" s="6" t="n">
        <f aca="false">IF(OR(E16="cesta",E16="vodný tok",E16="existujúca zástavba",E16="prístupový pás",E16="malý zvyšok"),0,IF(B16&gt;=2000,INT(B16/300),MIN(4,MAX(1,INT(B16/300)))))</f>
        <v>0</v>
      </c>
    </row>
    <row r="17" customFormat="false" ht="15" hidden="false" customHeight="false" outlineLevel="0" collapsed="false">
      <c r="A17" s="6" t="s">
        <v>124</v>
      </c>
      <c r="B17" s="11" t="n">
        <v>255</v>
      </c>
      <c r="C17" s="16" t="n">
        <v>10.9</v>
      </c>
      <c r="D17" s="16" t="n">
        <v>30.7</v>
      </c>
      <c r="E17" s="6" t="s">
        <v>107</v>
      </c>
      <c r="F17" s="6" t="s">
        <v>108</v>
      </c>
      <c r="G17" s="6"/>
      <c r="H17" s="11" t="n">
        <v>5</v>
      </c>
      <c r="I17" s="15" t="n">
        <f aca="false">IF(B17&gt;0,MIN(1,H17/B17),0)</f>
        <v>0.0196078431372549</v>
      </c>
      <c r="J17" s="6" t="n">
        <f aca="false">IF(OR(E17="cesta",E17="vodný tok",E17="existujúca zástavba",E17="prístupový pás",E17="malý zvyšok"),0,IF(B17&gt;=2000,ROUND(B17/850,0),IF(E17="úzky pás (8–9 m)",0.5,1)))</f>
        <v>0</v>
      </c>
      <c r="K17" s="6" t="n">
        <f aca="false">IF(OR(G17="park + MŠ",G17="vreckový park / retencia"),0,J17)</f>
        <v>0</v>
      </c>
      <c r="L17" s="6" t="n">
        <f aca="false">IF(G17&lt;&gt;"",0,IF(E17="úzky pás (8–9 m)",1,IF(AND(OR(E17="rodinný dom",E17="veľká parcela"),B17&gt;=1100,C17&gt;=22),MAX(2,J17),J17)))</f>
        <v>0</v>
      </c>
      <c r="M17" s="6" t="n">
        <f aca="false">IF(OR(E17="cesta",E17="vodný tok",E17="existujúca zástavba",E17="prístupový pás",E17="malý zvyšok"),0,IF(B17&gt;=2000,INT(B17/300),MIN(4,MAX(1,INT(B17/300)))))</f>
        <v>0</v>
      </c>
    </row>
    <row r="18" customFormat="false" ht="15" hidden="false" customHeight="false" outlineLevel="0" collapsed="false">
      <c r="A18" s="6" t="s">
        <v>125</v>
      </c>
      <c r="B18" s="11" t="n">
        <v>47</v>
      </c>
      <c r="C18" s="16" t="n">
        <v>5.2</v>
      </c>
      <c r="D18" s="16" t="n">
        <v>9.1</v>
      </c>
      <c r="E18" s="6" t="s">
        <v>107</v>
      </c>
      <c r="F18" s="6" t="s">
        <v>108</v>
      </c>
      <c r="G18" s="6"/>
      <c r="H18" s="11" t="n">
        <v>0</v>
      </c>
      <c r="I18" s="15" t="n">
        <f aca="false">IF(B18&gt;0,MIN(1,H18/B18),0)</f>
        <v>0</v>
      </c>
      <c r="J18" s="6" t="n">
        <f aca="false">IF(OR(E18="cesta",E18="vodný tok",E18="existujúca zástavba",E18="prístupový pás",E18="malý zvyšok"),0,IF(B18&gt;=2000,ROUND(B18/850,0),IF(E18="úzky pás (8–9 m)",0.5,1)))</f>
        <v>0</v>
      </c>
      <c r="K18" s="6" t="n">
        <f aca="false">IF(OR(G18="park + MŠ",G18="vreckový park / retencia"),0,J18)</f>
        <v>0</v>
      </c>
      <c r="L18" s="6" t="n">
        <f aca="false">IF(G18&lt;&gt;"",0,IF(E18="úzky pás (8–9 m)",1,IF(AND(OR(E18="rodinný dom",E18="veľká parcela"),B18&gt;=1100,C18&gt;=22),MAX(2,J18),J18)))</f>
        <v>0</v>
      </c>
      <c r="M18" s="6" t="n">
        <f aca="false">IF(OR(E18="cesta",E18="vodný tok",E18="existujúca zástavba",E18="prístupový pás",E18="malý zvyšok"),0,IF(B18&gt;=2000,INT(B18/300),MIN(4,MAX(1,INT(B18/300)))))</f>
        <v>0</v>
      </c>
    </row>
    <row r="19" customFormat="false" ht="15" hidden="false" customHeight="false" outlineLevel="0" collapsed="false">
      <c r="A19" s="6" t="s">
        <v>126</v>
      </c>
      <c r="B19" s="11" t="n">
        <v>514</v>
      </c>
      <c r="C19" s="16" t="n">
        <v>14.7</v>
      </c>
      <c r="D19" s="16" t="n">
        <v>36.2</v>
      </c>
      <c r="E19" s="6" t="s">
        <v>107</v>
      </c>
      <c r="F19" s="6" t="s">
        <v>108</v>
      </c>
      <c r="G19" s="6"/>
      <c r="H19" s="11" t="n">
        <v>17</v>
      </c>
      <c r="I19" s="15" t="n">
        <f aca="false">IF(B19&gt;0,MIN(1,H19/B19),0)</f>
        <v>0.0330739299610895</v>
      </c>
      <c r="J19" s="6" t="n">
        <f aca="false">IF(OR(E19="cesta",E19="vodný tok",E19="existujúca zástavba",E19="prístupový pás",E19="malý zvyšok"),0,IF(B19&gt;=2000,ROUND(B19/850,0),IF(E19="úzky pás (8–9 m)",0.5,1)))</f>
        <v>0</v>
      </c>
      <c r="K19" s="6" t="n">
        <f aca="false">IF(OR(G19="park + MŠ",G19="vreckový park / retencia"),0,J19)</f>
        <v>0</v>
      </c>
      <c r="L19" s="6" t="n">
        <f aca="false">IF(G19&lt;&gt;"",0,IF(E19="úzky pás (8–9 m)",1,IF(AND(OR(E19="rodinný dom",E19="veľká parcela"),B19&gt;=1100,C19&gt;=22),MAX(2,J19),J19)))</f>
        <v>0</v>
      </c>
      <c r="M19" s="6" t="n">
        <f aca="false">IF(OR(E19="cesta",E19="vodný tok",E19="existujúca zástavba",E19="prístupový pás",E19="malý zvyšok"),0,IF(B19&gt;=2000,INT(B19/300),MIN(4,MAX(1,INT(B19/300)))))</f>
        <v>0</v>
      </c>
    </row>
    <row r="20" customFormat="false" ht="15" hidden="false" customHeight="false" outlineLevel="0" collapsed="false">
      <c r="A20" s="6" t="s">
        <v>127</v>
      </c>
      <c r="B20" s="11" t="n">
        <v>23</v>
      </c>
      <c r="C20" s="16" t="n">
        <v>0.8</v>
      </c>
      <c r="D20" s="16" t="n">
        <v>36.3</v>
      </c>
      <c r="E20" s="6" t="s">
        <v>107</v>
      </c>
      <c r="F20" s="6" t="s">
        <v>108</v>
      </c>
      <c r="G20" s="6"/>
      <c r="H20" s="11" t="n">
        <v>1</v>
      </c>
      <c r="I20" s="15" t="n">
        <f aca="false">IF(B20&gt;0,MIN(1,H20/B20),0)</f>
        <v>0.0434782608695652</v>
      </c>
      <c r="J20" s="6" t="n">
        <f aca="false">IF(OR(E20="cesta",E20="vodný tok",E20="existujúca zástavba",E20="prístupový pás",E20="malý zvyšok"),0,IF(B20&gt;=2000,ROUND(B20/850,0),IF(E20="úzky pás (8–9 m)",0.5,1)))</f>
        <v>0</v>
      </c>
      <c r="K20" s="6" t="n">
        <f aca="false">IF(OR(G20="park + MŠ",G20="vreckový park / retencia"),0,J20)</f>
        <v>0</v>
      </c>
      <c r="L20" s="6" t="n">
        <f aca="false">IF(G20&lt;&gt;"",0,IF(E20="úzky pás (8–9 m)",1,IF(AND(OR(E20="rodinný dom",E20="veľká parcela"),B20&gt;=1100,C20&gt;=22),MAX(2,J20),J20)))</f>
        <v>0</v>
      </c>
      <c r="M20" s="6" t="n">
        <f aca="false">IF(OR(E20="cesta",E20="vodný tok",E20="existujúca zástavba",E20="prístupový pás",E20="malý zvyšok"),0,IF(B20&gt;=2000,INT(B20/300),MIN(4,MAX(1,INT(B20/300)))))</f>
        <v>0</v>
      </c>
    </row>
    <row r="21" customFormat="false" ht="15" hidden="false" customHeight="false" outlineLevel="0" collapsed="false">
      <c r="A21" s="6" t="s">
        <v>128</v>
      </c>
      <c r="B21" s="11" t="n">
        <v>705</v>
      </c>
      <c r="C21" s="16" t="n">
        <v>17.5</v>
      </c>
      <c r="D21" s="16" t="n">
        <v>45.9</v>
      </c>
      <c r="E21" s="6" t="s">
        <v>107</v>
      </c>
      <c r="F21" s="6" t="s">
        <v>108</v>
      </c>
      <c r="G21" s="6"/>
      <c r="H21" s="11" t="n">
        <v>0</v>
      </c>
      <c r="I21" s="15" t="n">
        <f aca="false">IF(B21&gt;0,MIN(1,H21/B21),0)</f>
        <v>0</v>
      </c>
      <c r="J21" s="6" t="n">
        <f aca="false">IF(OR(E21="cesta",E21="vodný tok",E21="existujúca zástavba",E21="prístupový pás",E21="malý zvyšok"),0,IF(B21&gt;=2000,ROUND(B21/850,0),IF(E21="úzky pás (8–9 m)",0.5,1)))</f>
        <v>0</v>
      </c>
      <c r="K21" s="6" t="n">
        <f aca="false">IF(OR(G21="park + MŠ",G21="vreckový park / retencia"),0,J21)</f>
        <v>0</v>
      </c>
      <c r="L21" s="6" t="n">
        <f aca="false">IF(G21&lt;&gt;"",0,IF(E21="úzky pás (8–9 m)",1,IF(AND(OR(E21="rodinný dom",E21="veľká parcela"),B21&gt;=1100,C21&gt;=22),MAX(2,J21),J21)))</f>
        <v>0</v>
      </c>
      <c r="M21" s="6" t="n">
        <f aca="false">IF(OR(E21="cesta",E21="vodný tok",E21="existujúca zástavba",E21="prístupový pás",E21="malý zvyšok"),0,IF(B21&gt;=2000,INT(B21/300),MIN(4,MAX(1,INT(B21/300)))))</f>
        <v>0</v>
      </c>
    </row>
    <row r="22" customFormat="false" ht="15" hidden="false" customHeight="false" outlineLevel="0" collapsed="false">
      <c r="A22" s="6" t="s">
        <v>129</v>
      </c>
      <c r="B22" s="11" t="n">
        <v>19</v>
      </c>
      <c r="C22" s="16" t="n">
        <v>3.6</v>
      </c>
      <c r="D22" s="16" t="n">
        <v>5.6</v>
      </c>
      <c r="E22" s="6" t="s">
        <v>107</v>
      </c>
      <c r="F22" s="6" t="s">
        <v>108</v>
      </c>
      <c r="G22" s="6"/>
      <c r="H22" s="11" t="n">
        <v>0</v>
      </c>
      <c r="I22" s="15" t="n">
        <f aca="false">IF(B22&gt;0,MIN(1,H22/B22),0)</f>
        <v>0</v>
      </c>
      <c r="J22" s="6" t="n">
        <f aca="false">IF(OR(E22="cesta",E22="vodný tok",E22="existujúca zástavba",E22="prístupový pás",E22="malý zvyšok"),0,IF(B22&gt;=2000,ROUND(B22/850,0),IF(E22="úzky pás (8–9 m)",0.5,1)))</f>
        <v>0</v>
      </c>
      <c r="K22" s="6" t="n">
        <f aca="false">IF(OR(G22="park + MŠ",G22="vreckový park / retencia"),0,J22)</f>
        <v>0</v>
      </c>
      <c r="L22" s="6" t="n">
        <f aca="false">IF(G22&lt;&gt;"",0,IF(E22="úzky pás (8–9 m)",1,IF(AND(OR(E22="rodinný dom",E22="veľká parcela"),B22&gt;=1100,C22&gt;=22),MAX(2,J22),J22)))</f>
        <v>0</v>
      </c>
      <c r="M22" s="6" t="n">
        <f aca="false">IF(OR(E22="cesta",E22="vodný tok",E22="existujúca zástavba",E22="prístupový pás",E22="malý zvyšok"),0,IF(B22&gt;=2000,INT(B22/300),MIN(4,MAX(1,INT(B22/300)))))</f>
        <v>0</v>
      </c>
    </row>
    <row r="23" customFormat="false" ht="15" hidden="false" customHeight="false" outlineLevel="0" collapsed="false">
      <c r="A23" s="6" t="s">
        <v>130</v>
      </c>
      <c r="B23" s="11" t="n">
        <v>31</v>
      </c>
      <c r="C23" s="16" t="n">
        <v>3.5</v>
      </c>
      <c r="D23" s="16" t="n">
        <v>8.9</v>
      </c>
      <c r="E23" s="6" t="s">
        <v>114</v>
      </c>
      <c r="F23" s="6" t="s">
        <v>108</v>
      </c>
      <c r="G23" s="6"/>
      <c r="H23" s="11" t="n">
        <v>0</v>
      </c>
      <c r="I23" s="15" t="n">
        <f aca="false">IF(B23&gt;0,MIN(1,H23/B23),0)</f>
        <v>0</v>
      </c>
      <c r="J23" s="6" t="n">
        <f aca="false">IF(OR(E23="cesta",E23="vodný tok",E23="existujúca zástavba",E23="prístupový pás",E23="malý zvyšok"),0,IF(B23&gt;=2000,ROUND(B23/850,0),IF(E23="úzky pás (8–9 m)",0.5,1)))</f>
        <v>0</v>
      </c>
      <c r="K23" s="6" t="n">
        <f aca="false">IF(OR(G23="park + MŠ",G23="vreckový park / retencia"),0,J23)</f>
        <v>0</v>
      </c>
      <c r="L23" s="6" t="n">
        <f aca="false">IF(G23&lt;&gt;"",0,IF(E23="úzky pás (8–9 m)",1,IF(AND(OR(E23="rodinný dom",E23="veľká parcela"),B23&gt;=1100,C23&gt;=22),MAX(2,J23),J23)))</f>
        <v>0</v>
      </c>
      <c r="M23" s="6" t="n">
        <f aca="false">IF(OR(E23="cesta",E23="vodný tok",E23="existujúca zástavba",E23="prístupový pás",E23="malý zvyšok"),0,IF(B23&gt;=2000,INT(B23/300),MIN(4,MAX(1,INT(B23/300)))))</f>
        <v>0</v>
      </c>
    </row>
    <row r="24" customFormat="false" ht="15" hidden="false" customHeight="false" outlineLevel="0" collapsed="false">
      <c r="A24" s="6" t="s">
        <v>131</v>
      </c>
      <c r="B24" s="11" t="n">
        <v>12</v>
      </c>
      <c r="C24" s="16" t="n">
        <v>2</v>
      </c>
      <c r="D24" s="16" t="n">
        <v>11.8</v>
      </c>
      <c r="E24" s="6" t="s">
        <v>132</v>
      </c>
      <c r="F24" s="6" t="s">
        <v>108</v>
      </c>
      <c r="G24" s="6"/>
      <c r="H24" s="11" t="n">
        <v>0</v>
      </c>
      <c r="I24" s="15" t="n">
        <f aca="false">IF(B24&gt;0,MIN(1,H24/B24),0)</f>
        <v>0</v>
      </c>
      <c r="J24" s="6" t="n">
        <f aca="false">IF(OR(E24="cesta",E24="vodný tok",E24="existujúca zástavba",E24="prístupový pás",E24="malý zvyšok"),0,IF(B24&gt;=2000,ROUND(B24/850,0),IF(E24="úzky pás (8–9 m)",0.5,1)))</f>
        <v>0</v>
      </c>
      <c r="K24" s="6" t="n">
        <f aca="false">IF(OR(G24="park + MŠ",G24="vreckový park / retencia"),0,J24)</f>
        <v>0</v>
      </c>
      <c r="L24" s="6" t="n">
        <f aca="false">IF(G24&lt;&gt;"",0,IF(E24="úzky pás (8–9 m)",1,IF(AND(OR(E24="rodinný dom",E24="veľká parcela"),B24&gt;=1100,C24&gt;=22),MAX(2,J24),J24)))</f>
        <v>0</v>
      </c>
      <c r="M24" s="6" t="n">
        <f aca="false">IF(OR(E24="cesta",E24="vodný tok",E24="existujúca zástavba",E24="prístupový pás",E24="malý zvyšok"),0,IF(B24&gt;=2000,INT(B24/300),MIN(4,MAX(1,INT(B24/300)))))</f>
        <v>0</v>
      </c>
    </row>
    <row r="25" customFormat="false" ht="15" hidden="false" customHeight="false" outlineLevel="0" collapsed="false">
      <c r="A25" s="6" t="s">
        <v>133</v>
      </c>
      <c r="B25" s="11" t="n">
        <v>221</v>
      </c>
      <c r="C25" s="16" t="n">
        <v>7.7</v>
      </c>
      <c r="D25" s="16" t="n">
        <v>44.8</v>
      </c>
      <c r="E25" s="6" t="s">
        <v>114</v>
      </c>
      <c r="F25" s="6" t="s">
        <v>134</v>
      </c>
      <c r="G25" s="6"/>
      <c r="H25" s="11" t="n">
        <v>107</v>
      </c>
      <c r="I25" s="15" t="n">
        <f aca="false">IF(B25&gt;0,MIN(1,H25/B25),0)</f>
        <v>0.484162895927602</v>
      </c>
      <c r="J25" s="6" t="n">
        <f aca="false">IF(OR(E25="cesta",E25="vodný tok",E25="existujúca zástavba",E25="prístupový pás",E25="malý zvyšok"),0,IF(B25&gt;=2000,ROUND(B25/850,0),IF(E25="úzky pás (8–9 m)",0.5,1)))</f>
        <v>0</v>
      </c>
      <c r="K25" s="6" t="n">
        <f aca="false">IF(OR(G25="park + MŠ",G25="vreckový park / retencia"),0,J25)</f>
        <v>0</v>
      </c>
      <c r="L25" s="6" t="n">
        <f aca="false">IF(G25&lt;&gt;"",0,IF(E25="úzky pás (8–9 m)",1,IF(AND(OR(E25="rodinný dom",E25="veľká parcela"),B25&gt;=1100,C25&gt;=22),MAX(2,J25),J25)))</f>
        <v>0</v>
      </c>
      <c r="M25" s="6" t="n">
        <f aca="false">IF(OR(E25="cesta",E25="vodný tok",E25="existujúca zástavba",E25="prístupový pás",E25="malý zvyšok"),0,IF(B25&gt;=2000,INT(B25/300),MIN(4,MAX(1,INT(B25/300)))))</f>
        <v>0</v>
      </c>
    </row>
    <row r="26" customFormat="false" ht="15" hidden="false" customHeight="false" outlineLevel="0" collapsed="false">
      <c r="A26" s="6" t="s">
        <v>135</v>
      </c>
      <c r="B26" s="11" t="n">
        <v>452</v>
      </c>
      <c r="C26" s="16" t="n">
        <v>15.5</v>
      </c>
      <c r="D26" s="16" t="n">
        <v>38.9</v>
      </c>
      <c r="E26" s="6" t="s">
        <v>136</v>
      </c>
      <c r="F26" s="6" t="s">
        <v>108</v>
      </c>
      <c r="G26" s="6"/>
      <c r="H26" s="11" t="n">
        <v>2</v>
      </c>
      <c r="I26" s="15" t="n">
        <f aca="false">IF(B26&gt;0,MIN(1,H26/B26),0)</f>
        <v>0.00442477876106195</v>
      </c>
      <c r="J26" s="6" t="n">
        <f aca="false">IF(OR(E26="cesta",E26="vodný tok",E26="existujúca zástavba",E26="prístupový pás",E26="malý zvyšok"),0,IF(B26&gt;=2000,ROUND(B26/850,0),IF(E26="úzky pás (8–9 m)",0.5,1)))</f>
        <v>1</v>
      </c>
      <c r="K26" s="6" t="n">
        <f aca="false">IF(OR(G26="park + MŠ",G26="vreckový park / retencia"),0,J26)</f>
        <v>1</v>
      </c>
      <c r="L26" s="6" t="n">
        <f aca="false">IF(G26&lt;&gt;"",0,IF(E26="úzky pás (8–9 m)",1,IF(AND(OR(E26="rodinný dom",E26="veľká parcela"),B26&gt;=1100,C26&gt;=22),MAX(2,J26),J26)))</f>
        <v>1</v>
      </c>
      <c r="M26" s="6" t="n">
        <f aca="false">IF(OR(E26="cesta",E26="vodný tok",E26="existujúca zástavba",E26="prístupový pás",E26="malý zvyšok"),0,IF(B26&gt;=2000,INT(B26/300),MIN(4,MAX(1,INT(B26/300)))))</f>
        <v>1</v>
      </c>
    </row>
    <row r="27" customFormat="false" ht="15" hidden="false" customHeight="false" outlineLevel="0" collapsed="false">
      <c r="A27" s="6" t="s">
        <v>137</v>
      </c>
      <c r="B27" s="11" t="n">
        <v>766</v>
      </c>
      <c r="C27" s="16" t="n">
        <v>25</v>
      </c>
      <c r="D27" s="16" t="n">
        <v>57.8</v>
      </c>
      <c r="E27" s="6" t="s">
        <v>107</v>
      </c>
      <c r="F27" s="6" t="s">
        <v>108</v>
      </c>
      <c r="G27" s="6"/>
      <c r="H27" s="11" t="n">
        <v>42</v>
      </c>
      <c r="I27" s="15" t="n">
        <f aca="false">IF(B27&gt;0,MIN(1,H27/B27),0)</f>
        <v>0.0548302872062663</v>
      </c>
      <c r="J27" s="6" t="n">
        <f aca="false">IF(OR(E27="cesta",E27="vodný tok",E27="existujúca zástavba",E27="prístupový pás",E27="malý zvyšok"),0,IF(B27&gt;=2000,ROUND(B27/850,0),IF(E27="úzky pás (8–9 m)",0.5,1)))</f>
        <v>0</v>
      </c>
      <c r="K27" s="6" t="n">
        <f aca="false">IF(OR(G27="park + MŠ",G27="vreckový park / retencia"),0,J27)</f>
        <v>0</v>
      </c>
      <c r="L27" s="6" t="n">
        <f aca="false">IF(G27&lt;&gt;"",0,IF(E27="úzky pás (8–9 m)",1,IF(AND(OR(E27="rodinný dom",E27="veľká parcela"),B27&gt;=1100,C27&gt;=22),MAX(2,J27),J27)))</f>
        <v>0</v>
      </c>
      <c r="M27" s="6" t="n">
        <f aca="false">IF(OR(E27="cesta",E27="vodný tok",E27="existujúca zástavba",E27="prístupový pás",E27="malý zvyšok"),0,IF(B27&gt;=2000,INT(B27/300),MIN(4,MAX(1,INT(B27/300)))))</f>
        <v>0</v>
      </c>
    </row>
    <row r="28" customFormat="false" ht="15" hidden="false" customHeight="false" outlineLevel="0" collapsed="false">
      <c r="A28" s="6" t="s">
        <v>138</v>
      </c>
      <c r="B28" s="11" t="n">
        <v>900</v>
      </c>
      <c r="C28" s="16" t="n">
        <v>31</v>
      </c>
      <c r="D28" s="16" t="n">
        <v>52.8</v>
      </c>
      <c r="E28" s="6" t="s">
        <v>107</v>
      </c>
      <c r="F28" s="6" t="s">
        <v>108</v>
      </c>
      <c r="G28" s="6"/>
      <c r="H28" s="11" t="n">
        <v>10</v>
      </c>
      <c r="I28" s="15" t="n">
        <f aca="false">IF(B28&gt;0,MIN(1,H28/B28),0)</f>
        <v>0.0111111111111111</v>
      </c>
      <c r="J28" s="6" t="n">
        <f aca="false">IF(OR(E28="cesta",E28="vodný tok",E28="existujúca zástavba",E28="prístupový pás",E28="malý zvyšok"),0,IF(B28&gt;=2000,ROUND(B28/850,0),IF(E28="úzky pás (8–9 m)",0.5,1)))</f>
        <v>0</v>
      </c>
      <c r="K28" s="6" t="n">
        <f aca="false">IF(OR(G28="park + MŠ",G28="vreckový park / retencia"),0,J28)</f>
        <v>0</v>
      </c>
      <c r="L28" s="6" t="n">
        <f aca="false">IF(G28&lt;&gt;"",0,IF(E28="úzky pás (8–9 m)",1,IF(AND(OR(E28="rodinný dom",E28="veľká parcela"),B28&gt;=1100,C28&gt;=22),MAX(2,J28),J28)))</f>
        <v>0</v>
      </c>
      <c r="M28" s="6" t="n">
        <f aca="false">IF(OR(E28="cesta",E28="vodný tok",E28="existujúca zástavba",E28="prístupový pás",E28="malý zvyšok"),0,IF(B28&gt;=2000,INT(B28/300),MIN(4,MAX(1,INT(B28/300)))))</f>
        <v>0</v>
      </c>
    </row>
    <row r="29" customFormat="false" ht="15" hidden="false" customHeight="false" outlineLevel="0" collapsed="false">
      <c r="A29" s="6" t="s">
        <v>139</v>
      </c>
      <c r="B29" s="11" t="n">
        <v>415</v>
      </c>
      <c r="C29" s="16" t="n">
        <v>7.9</v>
      </c>
      <c r="D29" s="16" t="n">
        <v>54.4</v>
      </c>
      <c r="E29" s="6" t="s">
        <v>140</v>
      </c>
      <c r="F29" s="6" t="s">
        <v>108</v>
      </c>
      <c r="G29" s="6"/>
      <c r="H29" s="11" t="n">
        <v>0</v>
      </c>
      <c r="I29" s="15" t="n">
        <f aca="false">IF(B29&gt;0,MIN(1,H29/B29),0)</f>
        <v>0</v>
      </c>
      <c r="J29" s="6" t="n">
        <f aca="false">IF(OR(E29="cesta",E29="vodný tok",E29="existujúca zástavba",E29="prístupový pás",E29="malý zvyšok"),0,IF(B29&gt;=2000,ROUND(B29/850,0),IF(E29="úzky pás (8–9 m)",0.5,1)))</f>
        <v>0.5</v>
      </c>
      <c r="K29" s="6" t="n">
        <f aca="false">IF(OR(G29="park + MŠ",G29="vreckový park / retencia"),0,J29)</f>
        <v>0.5</v>
      </c>
      <c r="L29" s="6" t="n">
        <f aca="false">IF(G29&lt;&gt;"",0,IF(E29="úzky pás (8–9 m)",1,IF(AND(OR(E29="rodinný dom",E29="veľká parcela"),B29&gt;=1100,C29&gt;=22),MAX(2,J29),J29)))</f>
        <v>1</v>
      </c>
      <c r="M29" s="6" t="n">
        <f aca="false">IF(OR(E29="cesta",E29="vodný tok",E29="existujúca zástavba",E29="prístupový pás",E29="malý zvyšok"),0,IF(B29&gt;=2000,INT(B29/300),MIN(4,MAX(1,INT(B29/300)))))</f>
        <v>1</v>
      </c>
    </row>
    <row r="30" customFormat="false" ht="15" hidden="false" customHeight="false" outlineLevel="0" collapsed="false">
      <c r="A30" s="6" t="s">
        <v>141</v>
      </c>
      <c r="B30" s="11" t="n">
        <v>395</v>
      </c>
      <c r="C30" s="16" t="n">
        <v>8.4</v>
      </c>
      <c r="D30" s="16" t="n">
        <v>54.4</v>
      </c>
      <c r="E30" s="6" t="s">
        <v>140</v>
      </c>
      <c r="F30" s="6" t="s">
        <v>108</v>
      </c>
      <c r="G30" s="6"/>
      <c r="H30" s="11" t="n">
        <v>13</v>
      </c>
      <c r="I30" s="15" t="n">
        <f aca="false">IF(B30&gt;0,MIN(1,H30/B30),0)</f>
        <v>0.0329113924050633</v>
      </c>
      <c r="J30" s="6" t="n">
        <f aca="false">IF(OR(E30="cesta",E30="vodný tok",E30="existujúca zástavba",E30="prístupový pás",E30="malý zvyšok"),0,IF(B30&gt;=2000,ROUND(B30/850,0),IF(E30="úzky pás (8–9 m)",0.5,1)))</f>
        <v>0.5</v>
      </c>
      <c r="K30" s="6" t="n">
        <f aca="false">IF(OR(G30="park + MŠ",G30="vreckový park / retencia"),0,J30)</f>
        <v>0.5</v>
      </c>
      <c r="L30" s="6" t="n">
        <f aca="false">IF(G30&lt;&gt;"",0,IF(E30="úzky pás (8–9 m)",1,IF(AND(OR(E30="rodinný dom",E30="veľká parcela"),B30&gt;=1100,C30&gt;=22),MAX(2,J30),J30)))</f>
        <v>1</v>
      </c>
      <c r="M30" s="6" t="n">
        <f aca="false">IF(OR(E30="cesta",E30="vodný tok",E30="existujúca zástavba",E30="prístupový pás",E30="malý zvyšok"),0,IF(B30&gt;=2000,INT(B30/300),MIN(4,MAX(1,INT(B30/300)))))</f>
        <v>1</v>
      </c>
    </row>
    <row r="31" customFormat="false" ht="15" hidden="false" customHeight="false" outlineLevel="0" collapsed="false">
      <c r="A31" s="6" t="s">
        <v>142</v>
      </c>
      <c r="B31" s="11" t="n">
        <v>407</v>
      </c>
      <c r="C31" s="16" t="n">
        <v>7.8</v>
      </c>
      <c r="D31" s="16" t="n">
        <v>55.1</v>
      </c>
      <c r="E31" s="6" t="s">
        <v>140</v>
      </c>
      <c r="F31" s="6" t="s">
        <v>108</v>
      </c>
      <c r="G31" s="6"/>
      <c r="H31" s="11" t="n">
        <v>0</v>
      </c>
      <c r="I31" s="15" t="n">
        <f aca="false">IF(B31&gt;0,MIN(1,H31/B31),0)</f>
        <v>0</v>
      </c>
      <c r="J31" s="6" t="n">
        <f aca="false">IF(OR(E31="cesta",E31="vodný tok",E31="existujúca zástavba",E31="prístupový pás",E31="malý zvyšok"),0,IF(B31&gt;=2000,ROUND(B31/850,0),IF(E31="úzky pás (8–9 m)",0.5,1)))</f>
        <v>0.5</v>
      </c>
      <c r="K31" s="6" t="n">
        <f aca="false">IF(OR(G31="park + MŠ",G31="vreckový park / retencia"),0,J31)</f>
        <v>0.5</v>
      </c>
      <c r="L31" s="6" t="n">
        <f aca="false">IF(G31&lt;&gt;"",0,IF(E31="úzky pás (8–9 m)",1,IF(AND(OR(E31="rodinný dom",E31="veľká parcela"),B31&gt;=1100,C31&gt;=22),MAX(2,J31),J31)))</f>
        <v>1</v>
      </c>
      <c r="M31" s="6" t="n">
        <f aca="false">IF(OR(E31="cesta",E31="vodný tok",E31="existujúca zástavba",E31="prístupový pás",E31="malý zvyšok"),0,IF(B31&gt;=2000,INT(B31/300),MIN(4,MAX(1,INT(B31/300)))))</f>
        <v>1</v>
      </c>
    </row>
    <row r="32" customFormat="false" ht="15" hidden="false" customHeight="false" outlineLevel="0" collapsed="false">
      <c r="A32" s="6" t="s">
        <v>143</v>
      </c>
      <c r="B32" s="11" t="n">
        <v>323</v>
      </c>
      <c r="C32" s="16" t="n">
        <v>8.5</v>
      </c>
      <c r="D32" s="16" t="n">
        <v>54.5</v>
      </c>
      <c r="E32" s="6" t="s">
        <v>140</v>
      </c>
      <c r="F32" s="6" t="s">
        <v>108</v>
      </c>
      <c r="G32" s="6"/>
      <c r="H32" s="11" t="n">
        <v>5</v>
      </c>
      <c r="I32" s="15" t="n">
        <f aca="false">IF(B32&gt;0,MIN(1,H32/B32),0)</f>
        <v>0.0154798761609907</v>
      </c>
      <c r="J32" s="6" t="n">
        <f aca="false">IF(OR(E32="cesta",E32="vodný tok",E32="existujúca zástavba",E32="prístupový pás",E32="malý zvyšok"),0,IF(B32&gt;=2000,ROUND(B32/850,0),IF(E32="úzky pás (8–9 m)",0.5,1)))</f>
        <v>0.5</v>
      </c>
      <c r="K32" s="6" t="n">
        <f aca="false">IF(OR(G32="park + MŠ",G32="vreckový park / retencia"),0,J32)</f>
        <v>0.5</v>
      </c>
      <c r="L32" s="6" t="n">
        <f aca="false">IF(G32&lt;&gt;"",0,IF(E32="úzky pás (8–9 m)",1,IF(AND(OR(E32="rodinný dom",E32="veľká parcela"),B32&gt;=1100,C32&gt;=22),MAX(2,J32),J32)))</f>
        <v>1</v>
      </c>
      <c r="M32" s="6" t="n">
        <f aca="false">IF(OR(E32="cesta",E32="vodný tok",E32="existujúca zástavba",E32="prístupový pás",E32="malý zvyšok"),0,IF(B32&gt;=2000,INT(B32/300),MIN(4,MAX(1,INT(B32/300)))))</f>
        <v>1</v>
      </c>
    </row>
    <row r="33" customFormat="false" ht="15" hidden="false" customHeight="false" outlineLevel="0" collapsed="false">
      <c r="A33" s="6" t="s">
        <v>144</v>
      </c>
      <c r="B33" s="11" t="n">
        <v>131</v>
      </c>
      <c r="C33" s="16" t="n">
        <v>10.7</v>
      </c>
      <c r="D33" s="16" t="n">
        <v>13.8</v>
      </c>
      <c r="E33" s="6" t="s">
        <v>107</v>
      </c>
      <c r="F33" s="6" t="s">
        <v>108</v>
      </c>
      <c r="G33" s="6"/>
      <c r="H33" s="11" t="n">
        <v>0</v>
      </c>
      <c r="I33" s="15" t="n">
        <f aca="false">IF(B33&gt;0,MIN(1,H33/B33),0)</f>
        <v>0</v>
      </c>
      <c r="J33" s="6" t="n">
        <f aca="false">IF(OR(E33="cesta",E33="vodný tok",E33="existujúca zástavba",E33="prístupový pás",E33="malý zvyšok"),0,IF(B33&gt;=2000,ROUND(B33/850,0),IF(E33="úzky pás (8–9 m)",0.5,1)))</f>
        <v>0</v>
      </c>
      <c r="K33" s="6" t="n">
        <f aca="false">IF(OR(G33="park + MŠ",G33="vreckový park / retencia"),0,J33)</f>
        <v>0</v>
      </c>
      <c r="L33" s="6" t="n">
        <f aca="false">IF(G33&lt;&gt;"",0,IF(E33="úzky pás (8–9 m)",1,IF(AND(OR(E33="rodinný dom",E33="veľká parcela"),B33&gt;=1100,C33&gt;=22),MAX(2,J33),J33)))</f>
        <v>0</v>
      </c>
      <c r="M33" s="6" t="n">
        <f aca="false">IF(OR(E33="cesta",E33="vodný tok",E33="existujúca zástavba",E33="prístupový pás",E33="malý zvyšok"),0,IF(B33&gt;=2000,INT(B33/300),MIN(4,MAX(1,INT(B33/300)))))</f>
        <v>0</v>
      </c>
    </row>
    <row r="34" customFormat="false" ht="15" hidden="false" customHeight="false" outlineLevel="0" collapsed="false">
      <c r="A34" s="6" t="s">
        <v>145</v>
      </c>
      <c r="B34" s="11" t="n">
        <v>72</v>
      </c>
      <c r="C34" s="16" t="n">
        <v>12</v>
      </c>
      <c r="D34" s="16" t="n">
        <v>12</v>
      </c>
      <c r="E34" s="6" t="s">
        <v>114</v>
      </c>
      <c r="F34" s="6" t="s">
        <v>108</v>
      </c>
      <c r="G34" s="6"/>
      <c r="H34" s="11" t="n">
        <v>0</v>
      </c>
      <c r="I34" s="15" t="n">
        <f aca="false">IF(B34&gt;0,MIN(1,H34/B34),0)</f>
        <v>0</v>
      </c>
      <c r="J34" s="6" t="n">
        <f aca="false">IF(OR(E34="cesta",E34="vodný tok",E34="existujúca zástavba",E34="prístupový pás",E34="malý zvyšok"),0,IF(B34&gt;=2000,ROUND(B34/850,0),IF(E34="úzky pás (8–9 m)",0.5,1)))</f>
        <v>0</v>
      </c>
      <c r="K34" s="6" t="n">
        <f aca="false">IF(OR(G34="park + MŠ",G34="vreckový park / retencia"),0,J34)</f>
        <v>0</v>
      </c>
      <c r="L34" s="6" t="n">
        <f aca="false">IF(G34&lt;&gt;"",0,IF(E34="úzky pás (8–9 m)",1,IF(AND(OR(E34="rodinný dom",E34="veľká parcela"),B34&gt;=1100,C34&gt;=22),MAX(2,J34),J34)))</f>
        <v>0</v>
      </c>
      <c r="M34" s="6" t="n">
        <f aca="false">IF(OR(E34="cesta",E34="vodný tok",E34="existujúca zástavba",E34="prístupový pás",E34="malý zvyšok"),0,IF(B34&gt;=2000,INT(B34/300),MIN(4,MAX(1,INT(B34/300)))))</f>
        <v>0</v>
      </c>
    </row>
    <row r="35" customFormat="false" ht="15" hidden="false" customHeight="false" outlineLevel="0" collapsed="false">
      <c r="A35" s="6" t="s">
        <v>146</v>
      </c>
      <c r="B35" s="11" t="n">
        <v>535</v>
      </c>
      <c r="C35" s="16" t="n">
        <v>12.5</v>
      </c>
      <c r="D35" s="16" t="n">
        <v>42.7</v>
      </c>
      <c r="E35" s="6" t="s">
        <v>147</v>
      </c>
      <c r="F35" s="6" t="s">
        <v>108</v>
      </c>
      <c r="G35" s="6"/>
      <c r="H35" s="11" t="n">
        <v>0</v>
      </c>
      <c r="I35" s="15" t="n">
        <f aca="false">IF(B35&gt;0,MIN(1,H35/B35),0)</f>
        <v>0</v>
      </c>
      <c r="J35" s="6" t="n">
        <f aca="false">IF(OR(E35="cesta",E35="vodný tok",E35="existujúca zástavba",E35="prístupový pás",E35="malý zvyšok"),0,IF(B35&gt;=2000,ROUND(B35/850,0),IF(E35="úzky pás (8–9 m)",0.5,1)))</f>
        <v>1</v>
      </c>
      <c r="K35" s="6" t="n">
        <f aca="false">IF(OR(G35="park + MŠ",G35="vreckový park / retencia"),0,J35)</f>
        <v>1</v>
      </c>
      <c r="L35" s="6" t="n">
        <f aca="false">IF(G35&lt;&gt;"",0,IF(E35="úzky pás (8–9 m)",1,IF(AND(OR(E35="rodinný dom",E35="veľká parcela"),B35&gt;=1100,C35&gt;=22),MAX(2,J35),J35)))</f>
        <v>1</v>
      </c>
      <c r="M35" s="6" t="n">
        <f aca="false">IF(OR(E35="cesta",E35="vodný tok",E35="existujúca zástavba",E35="prístupový pás",E35="malý zvyšok"),0,IF(B35&gt;=2000,INT(B35/300),MIN(4,MAX(1,INT(B35/300)))))</f>
        <v>1</v>
      </c>
    </row>
    <row r="36" customFormat="false" ht="15" hidden="false" customHeight="false" outlineLevel="0" collapsed="false">
      <c r="A36" s="6" t="s">
        <v>148</v>
      </c>
      <c r="B36" s="11" t="n">
        <v>170</v>
      </c>
      <c r="C36" s="16" t="n">
        <v>12.5</v>
      </c>
      <c r="D36" s="16" t="n">
        <v>28.2</v>
      </c>
      <c r="E36" s="6" t="s">
        <v>114</v>
      </c>
      <c r="F36" s="6" t="s">
        <v>108</v>
      </c>
      <c r="G36" s="6"/>
      <c r="H36" s="11" t="n">
        <v>7</v>
      </c>
      <c r="I36" s="15" t="n">
        <f aca="false">IF(B36&gt;0,MIN(1,H36/B36),0)</f>
        <v>0.0411764705882353</v>
      </c>
      <c r="J36" s="6" t="n">
        <f aca="false">IF(OR(E36="cesta",E36="vodný tok",E36="existujúca zástavba",E36="prístupový pás",E36="malý zvyšok"),0,IF(B36&gt;=2000,ROUND(B36/850,0),IF(E36="úzky pás (8–9 m)",0.5,1)))</f>
        <v>0</v>
      </c>
      <c r="K36" s="6" t="n">
        <f aca="false">IF(OR(G36="park + MŠ",G36="vreckový park / retencia"),0,J36)</f>
        <v>0</v>
      </c>
      <c r="L36" s="6" t="n">
        <f aca="false">IF(G36&lt;&gt;"",0,IF(E36="úzky pás (8–9 m)",1,IF(AND(OR(E36="rodinný dom",E36="veľká parcela"),B36&gt;=1100,C36&gt;=22),MAX(2,J36),J36)))</f>
        <v>0</v>
      </c>
      <c r="M36" s="6" t="n">
        <f aca="false">IF(OR(E36="cesta",E36="vodný tok",E36="existujúca zástavba",E36="prístupový pás",E36="malý zvyšok"),0,IF(B36&gt;=2000,INT(B36/300),MIN(4,MAX(1,INT(B36/300)))))</f>
        <v>0</v>
      </c>
    </row>
    <row r="37" customFormat="false" ht="15" hidden="false" customHeight="false" outlineLevel="0" collapsed="false">
      <c r="A37" s="6" t="s">
        <v>149</v>
      </c>
      <c r="B37" s="11" t="n">
        <v>207</v>
      </c>
      <c r="C37" s="16" t="n">
        <v>3</v>
      </c>
      <c r="D37" s="16" t="n">
        <v>69.4</v>
      </c>
      <c r="E37" s="6" t="s">
        <v>132</v>
      </c>
      <c r="F37" s="6" t="s">
        <v>108</v>
      </c>
      <c r="G37" s="6"/>
      <c r="H37" s="11" t="n">
        <v>0</v>
      </c>
      <c r="I37" s="15" t="n">
        <f aca="false">IF(B37&gt;0,MIN(1,H37/B37),0)</f>
        <v>0</v>
      </c>
      <c r="J37" s="6" t="n">
        <f aca="false">IF(OR(E37="cesta",E37="vodný tok",E37="existujúca zástavba",E37="prístupový pás",E37="malý zvyšok"),0,IF(B37&gt;=2000,ROUND(B37/850,0),IF(E37="úzky pás (8–9 m)",0.5,1)))</f>
        <v>0</v>
      </c>
      <c r="K37" s="6" t="n">
        <f aca="false">IF(OR(G37="park + MŠ",G37="vreckový park / retencia"),0,J37)</f>
        <v>0</v>
      </c>
      <c r="L37" s="6" t="n">
        <f aca="false">IF(G37&lt;&gt;"",0,IF(E37="úzky pás (8–9 m)",1,IF(AND(OR(E37="rodinný dom",E37="veľká parcela"),B37&gt;=1100,C37&gt;=22),MAX(2,J37),J37)))</f>
        <v>0</v>
      </c>
      <c r="M37" s="6" t="n">
        <f aca="false">IF(OR(E37="cesta",E37="vodný tok",E37="existujúca zástavba",E37="prístupový pás",E37="malý zvyšok"),0,IF(B37&gt;=2000,INT(B37/300),MIN(4,MAX(1,INT(B37/300)))))</f>
        <v>0</v>
      </c>
    </row>
    <row r="38" customFormat="false" ht="15" hidden="false" customHeight="false" outlineLevel="0" collapsed="false">
      <c r="A38" s="6" t="s">
        <v>150</v>
      </c>
      <c r="B38" s="11" t="n">
        <v>72</v>
      </c>
      <c r="C38" s="16" t="n">
        <v>8</v>
      </c>
      <c r="D38" s="16" t="n">
        <v>9.8</v>
      </c>
      <c r="E38" s="6" t="s">
        <v>107</v>
      </c>
      <c r="F38" s="6" t="s">
        <v>108</v>
      </c>
      <c r="G38" s="6"/>
      <c r="H38" s="11" t="n">
        <v>0</v>
      </c>
      <c r="I38" s="15" t="n">
        <f aca="false">IF(B38&gt;0,MIN(1,H38/B38),0)</f>
        <v>0</v>
      </c>
      <c r="J38" s="6" t="n">
        <f aca="false">IF(OR(E38="cesta",E38="vodný tok",E38="existujúca zástavba",E38="prístupový pás",E38="malý zvyšok"),0,IF(B38&gt;=2000,ROUND(B38/850,0),IF(E38="úzky pás (8–9 m)",0.5,1)))</f>
        <v>0</v>
      </c>
      <c r="K38" s="6" t="n">
        <f aca="false">IF(OR(G38="park + MŠ",G38="vreckový park / retencia"),0,J38)</f>
        <v>0</v>
      </c>
      <c r="L38" s="6" t="n">
        <f aca="false">IF(G38&lt;&gt;"",0,IF(E38="úzky pás (8–9 m)",1,IF(AND(OR(E38="rodinný dom",E38="veľká parcela"),B38&gt;=1100,C38&gt;=22),MAX(2,J38),J38)))</f>
        <v>0</v>
      </c>
      <c r="M38" s="6" t="n">
        <f aca="false">IF(OR(E38="cesta",E38="vodný tok",E38="existujúca zástavba",E38="prístupový pás",E38="malý zvyšok"),0,IF(B38&gt;=2000,INT(B38/300),MIN(4,MAX(1,INT(B38/300)))))</f>
        <v>0</v>
      </c>
    </row>
    <row r="39" customFormat="false" ht="15" hidden="false" customHeight="false" outlineLevel="0" collapsed="false">
      <c r="A39" s="6" t="s">
        <v>151</v>
      </c>
      <c r="B39" s="11" t="n">
        <v>142</v>
      </c>
      <c r="C39" s="16" t="n">
        <v>11.1</v>
      </c>
      <c r="D39" s="16" t="n">
        <v>16.5</v>
      </c>
      <c r="E39" s="6" t="s">
        <v>107</v>
      </c>
      <c r="F39" s="6" t="s">
        <v>108</v>
      </c>
      <c r="G39" s="6"/>
      <c r="H39" s="11" t="n">
        <v>0</v>
      </c>
      <c r="I39" s="15" t="n">
        <f aca="false">IF(B39&gt;0,MIN(1,H39/B39),0)</f>
        <v>0</v>
      </c>
      <c r="J39" s="6" t="n">
        <f aca="false">IF(OR(E39="cesta",E39="vodný tok",E39="existujúca zástavba",E39="prístupový pás",E39="malý zvyšok"),0,IF(B39&gt;=2000,ROUND(B39/850,0),IF(E39="úzky pás (8–9 m)",0.5,1)))</f>
        <v>0</v>
      </c>
      <c r="K39" s="6" t="n">
        <f aca="false">IF(OR(G39="park + MŠ",G39="vreckový park / retencia"),0,J39)</f>
        <v>0</v>
      </c>
      <c r="L39" s="6" t="n">
        <f aca="false">IF(G39&lt;&gt;"",0,IF(E39="úzky pás (8–9 m)",1,IF(AND(OR(E39="rodinný dom",E39="veľká parcela"),B39&gt;=1100,C39&gt;=22),MAX(2,J39),J39)))</f>
        <v>0</v>
      </c>
      <c r="M39" s="6" t="n">
        <f aca="false">IF(OR(E39="cesta",E39="vodný tok",E39="existujúca zástavba",E39="prístupový pás",E39="malý zvyšok"),0,IF(B39&gt;=2000,INT(B39/300),MIN(4,MAX(1,INT(B39/300)))))</f>
        <v>0</v>
      </c>
    </row>
    <row r="40" customFormat="false" ht="15" hidden="false" customHeight="false" outlineLevel="0" collapsed="false">
      <c r="A40" s="6" t="s">
        <v>152</v>
      </c>
      <c r="B40" s="11" t="n">
        <v>270</v>
      </c>
      <c r="C40" s="16" t="n">
        <v>10</v>
      </c>
      <c r="D40" s="16" t="n">
        <v>63.8</v>
      </c>
      <c r="E40" s="6" t="s">
        <v>107</v>
      </c>
      <c r="F40" s="6" t="s">
        <v>108</v>
      </c>
      <c r="G40" s="6"/>
      <c r="H40" s="11" t="n">
        <v>0</v>
      </c>
      <c r="I40" s="15" t="n">
        <f aca="false">IF(B40&gt;0,MIN(1,H40/B40),0)</f>
        <v>0</v>
      </c>
      <c r="J40" s="6" t="n">
        <f aca="false">IF(OR(E40="cesta",E40="vodný tok",E40="existujúca zástavba",E40="prístupový pás",E40="malý zvyšok"),0,IF(B40&gt;=2000,ROUND(B40/850,0),IF(E40="úzky pás (8–9 m)",0.5,1)))</f>
        <v>0</v>
      </c>
      <c r="K40" s="6" t="n">
        <f aca="false">IF(OR(G40="park + MŠ",G40="vreckový park / retencia"),0,J40)</f>
        <v>0</v>
      </c>
      <c r="L40" s="6" t="n">
        <f aca="false">IF(G40&lt;&gt;"",0,IF(E40="úzky pás (8–9 m)",1,IF(AND(OR(E40="rodinný dom",E40="veľká parcela"),B40&gt;=1100,C40&gt;=22),MAX(2,J40),J40)))</f>
        <v>0</v>
      </c>
      <c r="M40" s="6" t="n">
        <f aca="false">IF(OR(E40="cesta",E40="vodný tok",E40="existujúca zástavba",E40="prístupový pás",E40="malý zvyšok"),0,IF(B40&gt;=2000,INT(B40/300),MIN(4,MAX(1,INT(B40/300)))))</f>
        <v>0</v>
      </c>
    </row>
    <row r="41" customFormat="false" ht="15" hidden="false" customHeight="false" outlineLevel="0" collapsed="false">
      <c r="A41" s="6" t="s">
        <v>153</v>
      </c>
      <c r="B41" s="11" t="n">
        <v>402</v>
      </c>
      <c r="C41" s="16" t="n">
        <v>12.8</v>
      </c>
      <c r="D41" s="16" t="n">
        <v>32.3</v>
      </c>
      <c r="E41" s="6" t="s">
        <v>107</v>
      </c>
      <c r="F41" s="6" t="s">
        <v>108</v>
      </c>
      <c r="G41" s="6"/>
      <c r="H41" s="11" t="n">
        <v>0</v>
      </c>
      <c r="I41" s="15" t="n">
        <f aca="false">IF(B41&gt;0,MIN(1,H41/B41),0)</f>
        <v>0</v>
      </c>
      <c r="J41" s="6" t="n">
        <f aca="false">IF(OR(E41="cesta",E41="vodný tok",E41="existujúca zástavba",E41="prístupový pás",E41="malý zvyšok"),0,IF(B41&gt;=2000,ROUND(B41/850,0),IF(E41="úzky pás (8–9 m)",0.5,1)))</f>
        <v>0</v>
      </c>
      <c r="K41" s="6" t="n">
        <f aca="false">IF(OR(G41="park + MŠ",G41="vreckový park / retencia"),0,J41)</f>
        <v>0</v>
      </c>
      <c r="L41" s="6" t="n">
        <f aca="false">IF(G41&lt;&gt;"",0,IF(E41="úzky pás (8–9 m)",1,IF(AND(OR(E41="rodinný dom",E41="veľká parcela"),B41&gt;=1100,C41&gt;=22),MAX(2,J41),J41)))</f>
        <v>0</v>
      </c>
      <c r="M41" s="6" t="n">
        <f aca="false">IF(OR(E41="cesta",E41="vodný tok",E41="existujúca zástavba",E41="prístupový pás",E41="malý zvyšok"),0,IF(B41&gt;=2000,INT(B41/300),MIN(4,MAX(1,INT(B41/300)))))</f>
        <v>0</v>
      </c>
    </row>
    <row r="42" customFormat="false" ht="15" hidden="false" customHeight="false" outlineLevel="0" collapsed="false">
      <c r="A42" s="6" t="s">
        <v>154</v>
      </c>
      <c r="B42" s="11" t="n">
        <v>302</v>
      </c>
      <c r="C42" s="16" t="n">
        <v>12.9</v>
      </c>
      <c r="D42" s="16" t="n">
        <v>25.1</v>
      </c>
      <c r="E42" s="6" t="s">
        <v>107</v>
      </c>
      <c r="F42" s="6" t="s">
        <v>108</v>
      </c>
      <c r="G42" s="6"/>
      <c r="H42" s="11" t="n">
        <v>0</v>
      </c>
      <c r="I42" s="15" t="n">
        <f aca="false">IF(B42&gt;0,MIN(1,H42/B42),0)</f>
        <v>0</v>
      </c>
      <c r="J42" s="6" t="n">
        <f aca="false">IF(OR(E42="cesta",E42="vodný tok",E42="existujúca zástavba",E42="prístupový pás",E42="malý zvyšok"),0,IF(B42&gt;=2000,ROUND(B42/850,0),IF(E42="úzky pás (8–9 m)",0.5,1)))</f>
        <v>0</v>
      </c>
      <c r="K42" s="6" t="n">
        <f aca="false">IF(OR(G42="park + MŠ",G42="vreckový park / retencia"),0,J42)</f>
        <v>0</v>
      </c>
      <c r="L42" s="6" t="n">
        <f aca="false">IF(G42&lt;&gt;"",0,IF(E42="úzky pás (8–9 m)",1,IF(AND(OR(E42="rodinný dom",E42="veľká parcela"),B42&gt;=1100,C42&gt;=22),MAX(2,J42),J42)))</f>
        <v>0</v>
      </c>
      <c r="M42" s="6" t="n">
        <f aca="false">IF(OR(E42="cesta",E42="vodný tok",E42="existujúca zástavba",E42="prístupový pás",E42="malý zvyšok"),0,IF(B42&gt;=2000,INT(B42/300),MIN(4,MAX(1,INT(B42/300)))))</f>
        <v>0</v>
      </c>
    </row>
    <row r="43" customFormat="false" ht="15" hidden="false" customHeight="false" outlineLevel="0" collapsed="false">
      <c r="A43" s="6" t="s">
        <v>155</v>
      </c>
      <c r="B43" s="11" t="n">
        <v>101</v>
      </c>
      <c r="C43" s="16" t="n">
        <v>9.2</v>
      </c>
      <c r="D43" s="16" t="n">
        <v>12.8</v>
      </c>
      <c r="E43" s="6" t="s">
        <v>107</v>
      </c>
      <c r="F43" s="6" t="s">
        <v>108</v>
      </c>
      <c r="G43" s="6"/>
      <c r="H43" s="11" t="n">
        <v>0</v>
      </c>
      <c r="I43" s="15" t="n">
        <f aca="false">IF(B43&gt;0,MIN(1,H43/B43),0)</f>
        <v>0</v>
      </c>
      <c r="J43" s="6" t="n">
        <f aca="false">IF(OR(E43="cesta",E43="vodný tok",E43="existujúca zástavba",E43="prístupový pás",E43="malý zvyšok"),0,IF(B43&gt;=2000,ROUND(B43/850,0),IF(E43="úzky pás (8–9 m)",0.5,1)))</f>
        <v>0</v>
      </c>
      <c r="K43" s="6" t="n">
        <f aca="false">IF(OR(G43="park + MŠ",G43="vreckový park / retencia"),0,J43)</f>
        <v>0</v>
      </c>
      <c r="L43" s="6" t="n">
        <f aca="false">IF(G43&lt;&gt;"",0,IF(E43="úzky pás (8–9 m)",1,IF(AND(OR(E43="rodinný dom",E43="veľká parcela"),B43&gt;=1100,C43&gt;=22),MAX(2,J43),J43)))</f>
        <v>0</v>
      </c>
      <c r="M43" s="6" t="n">
        <f aca="false">IF(OR(E43="cesta",E43="vodný tok",E43="existujúca zástavba",E43="prístupový pás",E43="malý zvyšok"),0,IF(B43&gt;=2000,INT(B43/300),MIN(4,MAX(1,INT(B43/300)))))</f>
        <v>0</v>
      </c>
    </row>
    <row r="44" customFormat="false" ht="15" hidden="false" customHeight="false" outlineLevel="0" collapsed="false">
      <c r="A44" s="6" t="s">
        <v>156</v>
      </c>
      <c r="B44" s="11" t="n">
        <v>277</v>
      </c>
      <c r="C44" s="16" t="n">
        <v>14</v>
      </c>
      <c r="D44" s="16" t="n">
        <v>20.2</v>
      </c>
      <c r="E44" s="6" t="s">
        <v>107</v>
      </c>
      <c r="F44" s="6" t="s">
        <v>108</v>
      </c>
      <c r="G44" s="6"/>
      <c r="H44" s="11" t="n">
        <v>0</v>
      </c>
      <c r="I44" s="15" t="n">
        <f aca="false">IF(B44&gt;0,MIN(1,H44/B44),0)</f>
        <v>0</v>
      </c>
      <c r="J44" s="6" t="n">
        <f aca="false">IF(OR(E44="cesta",E44="vodný tok",E44="existujúca zástavba",E44="prístupový pás",E44="malý zvyšok"),0,IF(B44&gt;=2000,ROUND(B44/850,0),IF(E44="úzky pás (8–9 m)",0.5,1)))</f>
        <v>0</v>
      </c>
      <c r="K44" s="6" t="n">
        <f aca="false">IF(OR(G44="park + MŠ",G44="vreckový park / retencia"),0,J44)</f>
        <v>0</v>
      </c>
      <c r="L44" s="6" t="n">
        <f aca="false">IF(G44&lt;&gt;"",0,IF(E44="úzky pás (8–9 m)",1,IF(AND(OR(E44="rodinný dom",E44="veľká parcela"),B44&gt;=1100,C44&gt;=22),MAX(2,J44),J44)))</f>
        <v>0</v>
      </c>
      <c r="M44" s="6" t="n">
        <f aca="false">IF(OR(E44="cesta",E44="vodný tok",E44="existujúca zástavba",E44="prístupový pás",E44="malý zvyšok"),0,IF(B44&gt;=2000,INT(B44/300),MIN(4,MAX(1,INT(B44/300)))))</f>
        <v>0</v>
      </c>
    </row>
    <row r="45" customFormat="false" ht="15" hidden="false" customHeight="false" outlineLevel="0" collapsed="false">
      <c r="A45" s="6" t="s">
        <v>157</v>
      </c>
      <c r="B45" s="11" t="n">
        <v>156</v>
      </c>
      <c r="C45" s="16" t="n">
        <v>9.6</v>
      </c>
      <c r="D45" s="16" t="n">
        <v>17.3</v>
      </c>
      <c r="E45" s="6" t="s">
        <v>107</v>
      </c>
      <c r="F45" s="6" t="s">
        <v>108</v>
      </c>
      <c r="G45" s="6"/>
      <c r="H45" s="11" t="n">
        <v>0</v>
      </c>
      <c r="I45" s="15" t="n">
        <f aca="false">IF(B45&gt;0,MIN(1,H45/B45),0)</f>
        <v>0</v>
      </c>
      <c r="J45" s="6" t="n">
        <f aca="false">IF(OR(E45="cesta",E45="vodný tok",E45="existujúca zástavba",E45="prístupový pás",E45="malý zvyšok"),0,IF(B45&gt;=2000,ROUND(B45/850,0),IF(E45="úzky pás (8–9 m)",0.5,1)))</f>
        <v>0</v>
      </c>
      <c r="K45" s="6" t="n">
        <f aca="false">IF(OR(G45="park + MŠ",G45="vreckový park / retencia"),0,J45)</f>
        <v>0</v>
      </c>
      <c r="L45" s="6" t="n">
        <f aca="false">IF(G45&lt;&gt;"",0,IF(E45="úzky pás (8–9 m)",1,IF(AND(OR(E45="rodinný dom",E45="veľká parcela"),B45&gt;=1100,C45&gt;=22),MAX(2,J45),J45)))</f>
        <v>0</v>
      </c>
      <c r="M45" s="6" t="n">
        <f aca="false">IF(OR(E45="cesta",E45="vodný tok",E45="existujúca zástavba",E45="prístupový pás",E45="malý zvyšok"),0,IF(B45&gt;=2000,INT(B45/300),MIN(4,MAX(1,INT(B45/300)))))</f>
        <v>0</v>
      </c>
    </row>
    <row r="46" customFormat="false" ht="15" hidden="false" customHeight="false" outlineLevel="0" collapsed="false">
      <c r="A46" s="6" t="s">
        <v>158</v>
      </c>
      <c r="B46" s="11" t="n">
        <v>98</v>
      </c>
      <c r="C46" s="16" t="n">
        <v>3.7</v>
      </c>
      <c r="D46" s="16" t="n">
        <v>26.7</v>
      </c>
      <c r="E46" s="6" t="s">
        <v>107</v>
      </c>
      <c r="F46" s="6" t="s">
        <v>108</v>
      </c>
      <c r="G46" s="6"/>
      <c r="H46" s="11" t="n">
        <v>0</v>
      </c>
      <c r="I46" s="15" t="n">
        <f aca="false">IF(B46&gt;0,MIN(1,H46/B46),0)</f>
        <v>0</v>
      </c>
      <c r="J46" s="6" t="n">
        <f aca="false">IF(OR(E46="cesta",E46="vodný tok",E46="existujúca zástavba",E46="prístupový pás",E46="malý zvyšok"),0,IF(B46&gt;=2000,ROUND(B46/850,0),IF(E46="úzky pás (8–9 m)",0.5,1)))</f>
        <v>0</v>
      </c>
      <c r="K46" s="6" t="n">
        <f aca="false">IF(OR(G46="park + MŠ",G46="vreckový park / retencia"),0,J46)</f>
        <v>0</v>
      </c>
      <c r="L46" s="6" t="n">
        <f aca="false">IF(G46&lt;&gt;"",0,IF(E46="úzky pás (8–9 m)",1,IF(AND(OR(E46="rodinný dom",E46="veľká parcela"),B46&gt;=1100,C46&gt;=22),MAX(2,J46),J46)))</f>
        <v>0</v>
      </c>
      <c r="M46" s="6" t="n">
        <f aca="false">IF(OR(E46="cesta",E46="vodný tok",E46="existujúca zástavba",E46="prístupový pás",E46="malý zvyšok"),0,IF(B46&gt;=2000,INT(B46/300),MIN(4,MAX(1,INT(B46/300)))))</f>
        <v>0</v>
      </c>
    </row>
    <row r="47" customFormat="false" ht="15" hidden="false" customHeight="false" outlineLevel="0" collapsed="false">
      <c r="A47" s="6" t="s">
        <v>159</v>
      </c>
      <c r="B47" s="11" t="n">
        <v>137</v>
      </c>
      <c r="C47" s="16" t="n">
        <v>6.7</v>
      </c>
      <c r="D47" s="16" t="n">
        <v>28.4</v>
      </c>
      <c r="E47" s="6" t="s">
        <v>107</v>
      </c>
      <c r="F47" s="6" t="s">
        <v>108</v>
      </c>
      <c r="G47" s="6"/>
      <c r="H47" s="11" t="n">
        <v>0</v>
      </c>
      <c r="I47" s="15" t="n">
        <f aca="false">IF(B47&gt;0,MIN(1,H47/B47),0)</f>
        <v>0</v>
      </c>
      <c r="J47" s="6" t="n">
        <f aca="false">IF(OR(E47="cesta",E47="vodný tok",E47="existujúca zástavba",E47="prístupový pás",E47="malý zvyšok"),0,IF(B47&gt;=2000,ROUND(B47/850,0),IF(E47="úzky pás (8–9 m)",0.5,1)))</f>
        <v>0</v>
      </c>
      <c r="K47" s="6" t="n">
        <f aca="false">IF(OR(G47="park + MŠ",G47="vreckový park / retencia"),0,J47)</f>
        <v>0</v>
      </c>
      <c r="L47" s="6" t="n">
        <f aca="false">IF(G47&lt;&gt;"",0,IF(E47="úzky pás (8–9 m)",1,IF(AND(OR(E47="rodinný dom",E47="veľká parcela"),B47&gt;=1100,C47&gt;=22),MAX(2,J47),J47)))</f>
        <v>0</v>
      </c>
      <c r="M47" s="6" t="n">
        <f aca="false">IF(OR(E47="cesta",E47="vodný tok",E47="existujúca zástavba",E47="prístupový pás",E47="malý zvyšok"),0,IF(B47&gt;=2000,INT(B47/300),MIN(4,MAX(1,INT(B47/300)))))</f>
        <v>0</v>
      </c>
    </row>
    <row r="48" customFormat="false" ht="15" hidden="false" customHeight="false" outlineLevel="0" collapsed="false">
      <c r="A48" s="6" t="s">
        <v>160</v>
      </c>
      <c r="B48" s="11" t="n">
        <v>47</v>
      </c>
      <c r="C48" s="16" t="n">
        <v>5.4</v>
      </c>
      <c r="D48" s="16" t="n">
        <v>11.6</v>
      </c>
      <c r="E48" s="6" t="s">
        <v>161</v>
      </c>
      <c r="F48" s="6" t="s">
        <v>108</v>
      </c>
      <c r="G48" s="6"/>
      <c r="H48" s="11" t="n">
        <v>0</v>
      </c>
      <c r="I48" s="15" t="n">
        <f aca="false">IF(B48&gt;0,MIN(1,H48/B48),0)</f>
        <v>0</v>
      </c>
      <c r="J48" s="6" t="n">
        <f aca="false">IF(OR(E48="cesta",E48="vodný tok",E48="existujúca zástavba",E48="prístupový pás",E48="malý zvyšok"),0,IF(B48&gt;=2000,ROUND(B48/850,0),IF(E48="úzky pás (8–9 m)",0.5,1)))</f>
        <v>0</v>
      </c>
      <c r="K48" s="6" t="n">
        <f aca="false">IF(OR(G48="park + MŠ",G48="vreckový park / retencia"),0,J48)</f>
        <v>0</v>
      </c>
      <c r="L48" s="6" t="n">
        <f aca="false">IF(G48&lt;&gt;"",0,IF(E48="úzky pás (8–9 m)",1,IF(AND(OR(E48="rodinný dom",E48="veľká parcela"),B48&gt;=1100,C48&gt;=22),MAX(2,J48),J48)))</f>
        <v>0</v>
      </c>
      <c r="M48" s="6" t="n">
        <f aca="false">IF(OR(E48="cesta",E48="vodný tok",E48="existujúca zástavba",E48="prístupový pás",E48="malý zvyšok"),0,IF(B48&gt;=2000,INT(B48/300),MIN(4,MAX(1,INT(B48/300)))))</f>
        <v>0</v>
      </c>
    </row>
    <row r="49" customFormat="false" ht="15" hidden="false" customHeight="false" outlineLevel="0" collapsed="false">
      <c r="A49" s="6" t="s">
        <v>162</v>
      </c>
      <c r="B49" s="11" t="n">
        <v>23</v>
      </c>
      <c r="C49" s="16" t="n">
        <v>4.5</v>
      </c>
      <c r="D49" s="16" t="n">
        <v>6.7</v>
      </c>
      <c r="E49" s="6" t="s">
        <v>114</v>
      </c>
      <c r="F49" s="6" t="s">
        <v>108</v>
      </c>
      <c r="G49" s="6"/>
      <c r="H49" s="11" t="n">
        <v>11</v>
      </c>
      <c r="I49" s="15" t="n">
        <f aca="false">IF(B49&gt;0,MIN(1,H49/B49),0)</f>
        <v>0.478260869565217</v>
      </c>
      <c r="J49" s="6" t="n">
        <f aca="false">IF(OR(E49="cesta",E49="vodný tok",E49="existujúca zástavba",E49="prístupový pás",E49="malý zvyšok"),0,IF(B49&gt;=2000,ROUND(B49/850,0),IF(E49="úzky pás (8–9 m)",0.5,1)))</f>
        <v>0</v>
      </c>
      <c r="K49" s="6" t="n">
        <f aca="false">IF(OR(G49="park + MŠ",G49="vreckový park / retencia"),0,J49)</f>
        <v>0</v>
      </c>
      <c r="L49" s="6" t="n">
        <f aca="false">IF(G49&lt;&gt;"",0,IF(E49="úzky pás (8–9 m)",1,IF(AND(OR(E49="rodinný dom",E49="veľká parcela"),B49&gt;=1100,C49&gt;=22),MAX(2,J49),J49)))</f>
        <v>0</v>
      </c>
      <c r="M49" s="6" t="n">
        <f aca="false">IF(OR(E49="cesta",E49="vodný tok",E49="existujúca zástavba",E49="prístupový pás",E49="malý zvyšok"),0,IF(B49&gt;=2000,INT(B49/300),MIN(4,MAX(1,INT(B49/300)))))</f>
        <v>0</v>
      </c>
    </row>
    <row r="50" customFormat="false" ht="15" hidden="false" customHeight="false" outlineLevel="0" collapsed="false">
      <c r="A50" s="6" t="s">
        <v>163</v>
      </c>
      <c r="B50" s="11" t="n">
        <v>1837</v>
      </c>
      <c r="C50" s="16" t="n">
        <v>19.3</v>
      </c>
      <c r="D50" s="16" t="n">
        <v>114.3</v>
      </c>
      <c r="E50" s="6" t="s">
        <v>107</v>
      </c>
      <c r="F50" s="6" t="s">
        <v>134</v>
      </c>
      <c r="G50" s="6"/>
      <c r="H50" s="11" t="n">
        <v>64</v>
      </c>
      <c r="I50" s="15" t="n">
        <f aca="false">IF(B50&gt;0,MIN(1,H50/B50),0)</f>
        <v>0.0348394120849211</v>
      </c>
      <c r="J50" s="6" t="n">
        <f aca="false">IF(OR(E50="cesta",E50="vodný tok",E50="existujúca zástavba",E50="prístupový pás",E50="malý zvyšok"),0,IF(B50&gt;=2000,ROUND(B50/850,0),IF(E50="úzky pás (8–9 m)",0.5,1)))</f>
        <v>0</v>
      </c>
      <c r="K50" s="6" t="n">
        <f aca="false">IF(OR(G50="park + MŠ",G50="vreckový park / retencia"),0,J50)</f>
        <v>0</v>
      </c>
      <c r="L50" s="6" t="n">
        <f aca="false">IF(G50&lt;&gt;"",0,IF(E50="úzky pás (8–9 m)",1,IF(AND(OR(E50="rodinný dom",E50="veľká parcela"),B50&gt;=1100,C50&gt;=22),MAX(2,J50),J50)))</f>
        <v>0</v>
      </c>
      <c r="M50" s="6" t="n">
        <f aca="false">IF(OR(E50="cesta",E50="vodný tok",E50="existujúca zástavba",E50="prístupový pás",E50="malý zvyšok"),0,IF(B50&gt;=2000,INT(B50/300),MIN(4,MAX(1,INT(B50/300)))))</f>
        <v>0</v>
      </c>
    </row>
    <row r="51" customFormat="false" ht="15" hidden="false" customHeight="false" outlineLevel="0" collapsed="false">
      <c r="A51" s="6" t="s">
        <v>164</v>
      </c>
      <c r="B51" s="11" t="n">
        <v>1026</v>
      </c>
      <c r="C51" s="16" t="n">
        <v>18.6</v>
      </c>
      <c r="D51" s="16" t="n">
        <v>60.2</v>
      </c>
      <c r="E51" s="6" t="s">
        <v>107</v>
      </c>
      <c r="F51" s="6" t="s">
        <v>108</v>
      </c>
      <c r="G51" s="6"/>
      <c r="H51" s="11" t="n">
        <v>18</v>
      </c>
      <c r="I51" s="15" t="n">
        <f aca="false">IF(B51&gt;0,MIN(1,H51/B51),0)</f>
        <v>0.0175438596491228</v>
      </c>
      <c r="J51" s="6" t="n">
        <f aca="false">IF(OR(E51="cesta",E51="vodný tok",E51="existujúca zástavba",E51="prístupový pás",E51="malý zvyšok"),0,IF(B51&gt;=2000,ROUND(B51/850,0),IF(E51="úzky pás (8–9 m)",0.5,1)))</f>
        <v>0</v>
      </c>
      <c r="K51" s="6" t="n">
        <f aca="false">IF(OR(G51="park + MŠ",G51="vreckový park / retencia"),0,J51)</f>
        <v>0</v>
      </c>
      <c r="L51" s="6" t="n">
        <f aca="false">IF(G51&lt;&gt;"",0,IF(E51="úzky pás (8–9 m)",1,IF(AND(OR(E51="rodinný dom",E51="veľká parcela"),B51&gt;=1100,C51&gt;=22),MAX(2,J51),J51)))</f>
        <v>0</v>
      </c>
      <c r="M51" s="6" t="n">
        <f aca="false">IF(OR(E51="cesta",E51="vodný tok",E51="existujúca zástavba",E51="prístupový pás",E51="malý zvyšok"),0,IF(B51&gt;=2000,INT(B51/300),MIN(4,MAX(1,INT(B51/300)))))</f>
        <v>0</v>
      </c>
    </row>
    <row r="52" customFormat="false" ht="15" hidden="false" customHeight="false" outlineLevel="0" collapsed="false">
      <c r="A52" s="6" t="s">
        <v>165</v>
      </c>
      <c r="B52" s="11" t="n">
        <v>52</v>
      </c>
      <c r="C52" s="16" t="n">
        <v>6.3</v>
      </c>
      <c r="D52" s="16" t="n">
        <v>8.5</v>
      </c>
      <c r="E52" s="6" t="s">
        <v>107</v>
      </c>
      <c r="F52" s="6" t="s">
        <v>108</v>
      </c>
      <c r="G52" s="6"/>
      <c r="H52" s="11" t="n">
        <v>0</v>
      </c>
      <c r="I52" s="15" t="n">
        <f aca="false">IF(B52&gt;0,MIN(1,H52/B52),0)</f>
        <v>0</v>
      </c>
      <c r="J52" s="6" t="n">
        <f aca="false">IF(OR(E52="cesta",E52="vodný tok",E52="existujúca zástavba",E52="prístupový pás",E52="malý zvyšok"),0,IF(B52&gt;=2000,ROUND(B52/850,0),IF(E52="úzky pás (8–9 m)",0.5,1)))</f>
        <v>0</v>
      </c>
      <c r="K52" s="6" t="n">
        <f aca="false">IF(OR(G52="park + MŠ",G52="vreckový park / retencia"),0,J52)</f>
        <v>0</v>
      </c>
      <c r="L52" s="6" t="n">
        <f aca="false">IF(G52&lt;&gt;"",0,IF(E52="úzky pás (8–9 m)",1,IF(AND(OR(E52="rodinný dom",E52="veľká parcela"),B52&gt;=1100,C52&gt;=22),MAX(2,J52),J52)))</f>
        <v>0</v>
      </c>
      <c r="M52" s="6" t="n">
        <f aca="false">IF(OR(E52="cesta",E52="vodný tok",E52="existujúca zástavba",E52="prístupový pás",E52="malý zvyšok"),0,IF(B52&gt;=2000,INT(B52/300),MIN(4,MAX(1,INT(B52/300)))))</f>
        <v>0</v>
      </c>
    </row>
    <row r="53" customFormat="false" ht="15" hidden="false" customHeight="false" outlineLevel="0" collapsed="false">
      <c r="A53" s="6" t="s">
        <v>166</v>
      </c>
      <c r="B53" s="11" t="n">
        <v>37</v>
      </c>
      <c r="C53" s="16" t="n">
        <v>5.2</v>
      </c>
      <c r="D53" s="16" t="n">
        <v>7.2</v>
      </c>
      <c r="E53" s="6" t="s">
        <v>107</v>
      </c>
      <c r="F53" s="6" t="s">
        <v>134</v>
      </c>
      <c r="G53" s="6"/>
      <c r="H53" s="11" t="n">
        <v>0</v>
      </c>
      <c r="I53" s="15" t="n">
        <f aca="false">IF(B53&gt;0,MIN(1,H53/B53),0)</f>
        <v>0</v>
      </c>
      <c r="J53" s="6" t="n">
        <f aca="false">IF(OR(E53="cesta",E53="vodný tok",E53="existujúca zástavba",E53="prístupový pás",E53="malý zvyšok"),0,IF(B53&gt;=2000,ROUND(B53/850,0),IF(E53="úzky pás (8–9 m)",0.5,1)))</f>
        <v>0</v>
      </c>
      <c r="K53" s="6" t="n">
        <f aca="false">IF(OR(G53="park + MŠ",G53="vreckový park / retencia"),0,J53)</f>
        <v>0</v>
      </c>
      <c r="L53" s="6" t="n">
        <f aca="false">IF(G53&lt;&gt;"",0,IF(E53="úzky pás (8–9 m)",1,IF(AND(OR(E53="rodinný dom",E53="veľká parcela"),B53&gt;=1100,C53&gt;=22),MAX(2,J53),J53)))</f>
        <v>0</v>
      </c>
      <c r="M53" s="6" t="n">
        <f aca="false">IF(OR(E53="cesta",E53="vodný tok",E53="existujúca zástavba",E53="prístupový pás",E53="malý zvyšok"),0,IF(B53&gt;=2000,INT(B53/300),MIN(4,MAX(1,INT(B53/300)))))</f>
        <v>0</v>
      </c>
    </row>
    <row r="54" customFormat="false" ht="15" hidden="false" customHeight="false" outlineLevel="0" collapsed="false">
      <c r="A54" s="6" t="s">
        <v>167</v>
      </c>
      <c r="B54" s="11" t="n">
        <v>31</v>
      </c>
      <c r="C54" s="16" t="n">
        <v>4.7</v>
      </c>
      <c r="D54" s="16" t="n">
        <v>6.7</v>
      </c>
      <c r="E54" s="6" t="s">
        <v>107</v>
      </c>
      <c r="F54" s="6" t="s">
        <v>134</v>
      </c>
      <c r="G54" s="6"/>
      <c r="H54" s="11" t="n">
        <v>0</v>
      </c>
      <c r="I54" s="15" t="n">
        <f aca="false">IF(B54&gt;0,MIN(1,H54/B54),0)</f>
        <v>0</v>
      </c>
      <c r="J54" s="6" t="n">
        <f aca="false">IF(OR(E54="cesta",E54="vodný tok",E54="existujúca zástavba",E54="prístupový pás",E54="malý zvyšok"),0,IF(B54&gt;=2000,ROUND(B54/850,0),IF(E54="úzky pás (8–9 m)",0.5,1)))</f>
        <v>0</v>
      </c>
      <c r="K54" s="6" t="n">
        <f aca="false">IF(OR(G54="park + MŠ",G54="vreckový park / retencia"),0,J54)</f>
        <v>0</v>
      </c>
      <c r="L54" s="6" t="n">
        <f aca="false">IF(G54&lt;&gt;"",0,IF(E54="úzky pás (8–9 m)",1,IF(AND(OR(E54="rodinný dom",E54="veľká parcela"),B54&gt;=1100,C54&gt;=22),MAX(2,J54),J54)))</f>
        <v>0</v>
      </c>
      <c r="M54" s="6" t="n">
        <f aca="false">IF(OR(E54="cesta",E54="vodný tok",E54="existujúca zástavba",E54="prístupový pás",E54="malý zvyšok"),0,IF(B54&gt;=2000,INT(B54/300),MIN(4,MAX(1,INT(B54/300)))))</f>
        <v>0</v>
      </c>
    </row>
    <row r="55" customFormat="false" ht="15" hidden="false" customHeight="false" outlineLevel="0" collapsed="false">
      <c r="A55" s="6" t="s">
        <v>168</v>
      </c>
      <c r="B55" s="11" t="n">
        <v>842</v>
      </c>
      <c r="C55" s="16" t="n">
        <v>18.1</v>
      </c>
      <c r="D55" s="16" t="n">
        <v>50.4</v>
      </c>
      <c r="E55" s="6" t="s">
        <v>107</v>
      </c>
      <c r="F55" s="6" t="s">
        <v>108</v>
      </c>
      <c r="G55" s="6"/>
      <c r="H55" s="11" t="n">
        <v>9</v>
      </c>
      <c r="I55" s="15" t="n">
        <f aca="false">IF(B55&gt;0,MIN(1,H55/B55),0)</f>
        <v>0.0106888361045131</v>
      </c>
      <c r="J55" s="6" t="n">
        <f aca="false">IF(OR(E55="cesta",E55="vodný tok",E55="existujúca zástavba",E55="prístupový pás",E55="malý zvyšok"),0,IF(B55&gt;=2000,ROUND(B55/850,0),IF(E55="úzky pás (8–9 m)",0.5,1)))</f>
        <v>0</v>
      </c>
      <c r="K55" s="6" t="n">
        <f aca="false">IF(OR(G55="park + MŠ",G55="vreckový park / retencia"),0,J55)</f>
        <v>0</v>
      </c>
      <c r="L55" s="6" t="n">
        <f aca="false">IF(G55&lt;&gt;"",0,IF(E55="úzky pás (8–9 m)",1,IF(AND(OR(E55="rodinný dom",E55="veľká parcela"),B55&gt;=1100,C55&gt;=22),MAX(2,J55),J55)))</f>
        <v>0</v>
      </c>
      <c r="M55" s="6" t="n">
        <f aca="false">IF(OR(E55="cesta",E55="vodný tok",E55="existujúca zástavba",E55="prístupový pás",E55="malý zvyšok"),0,IF(B55&gt;=2000,INT(B55/300),MIN(4,MAX(1,INT(B55/300)))))</f>
        <v>0</v>
      </c>
    </row>
    <row r="56" customFormat="false" ht="15" hidden="false" customHeight="false" outlineLevel="0" collapsed="false">
      <c r="A56" s="6" t="s">
        <v>169</v>
      </c>
      <c r="B56" s="11" t="n">
        <v>92</v>
      </c>
      <c r="C56" s="16" t="n">
        <v>3.2</v>
      </c>
      <c r="D56" s="16" t="n">
        <v>50.2</v>
      </c>
      <c r="E56" s="6" t="s">
        <v>132</v>
      </c>
      <c r="F56" s="6" t="s">
        <v>134</v>
      </c>
      <c r="G56" s="6"/>
      <c r="H56" s="11" t="n">
        <v>1</v>
      </c>
      <c r="I56" s="15" t="n">
        <f aca="false">IF(B56&gt;0,MIN(1,H56/B56),0)</f>
        <v>0.0108695652173913</v>
      </c>
      <c r="J56" s="6" t="n">
        <f aca="false">IF(OR(E56="cesta",E56="vodný tok",E56="existujúca zástavba",E56="prístupový pás",E56="malý zvyšok"),0,IF(B56&gt;=2000,ROUND(B56/850,0),IF(E56="úzky pás (8–9 m)",0.5,1)))</f>
        <v>0</v>
      </c>
      <c r="K56" s="6" t="n">
        <f aca="false">IF(OR(G56="park + MŠ",G56="vreckový park / retencia"),0,J56)</f>
        <v>0</v>
      </c>
      <c r="L56" s="6" t="n">
        <f aca="false">IF(G56&lt;&gt;"",0,IF(E56="úzky pás (8–9 m)",1,IF(AND(OR(E56="rodinný dom",E56="veľká parcela"),B56&gt;=1100,C56&gt;=22),MAX(2,J56),J56)))</f>
        <v>0</v>
      </c>
      <c r="M56" s="6" t="n">
        <f aca="false">IF(OR(E56="cesta",E56="vodný tok",E56="existujúca zástavba",E56="prístupový pás",E56="malý zvyšok"),0,IF(B56&gt;=2000,INT(B56/300),MIN(4,MAX(1,INT(B56/300)))))</f>
        <v>0</v>
      </c>
    </row>
    <row r="57" customFormat="false" ht="15" hidden="false" customHeight="false" outlineLevel="0" collapsed="false">
      <c r="A57" s="6" t="s">
        <v>170</v>
      </c>
      <c r="B57" s="11" t="n">
        <v>564</v>
      </c>
      <c r="C57" s="16" t="n">
        <v>22</v>
      </c>
      <c r="D57" s="16" t="n">
        <v>27.6</v>
      </c>
      <c r="E57" s="6" t="s">
        <v>136</v>
      </c>
      <c r="F57" s="6" t="s">
        <v>108</v>
      </c>
      <c r="G57" s="6"/>
      <c r="H57" s="11" t="n">
        <v>19</v>
      </c>
      <c r="I57" s="15" t="n">
        <f aca="false">IF(B57&gt;0,MIN(1,H57/B57),0)</f>
        <v>0.0336879432624114</v>
      </c>
      <c r="J57" s="6" t="n">
        <f aca="false">IF(OR(E57="cesta",E57="vodný tok",E57="existujúca zástavba",E57="prístupový pás",E57="malý zvyšok"),0,IF(B57&gt;=2000,ROUND(B57/850,0),IF(E57="úzky pás (8–9 m)",0.5,1)))</f>
        <v>1</v>
      </c>
      <c r="K57" s="6" t="n">
        <f aca="false">IF(OR(G57="park + MŠ",G57="vreckový park / retencia"),0,J57)</f>
        <v>1</v>
      </c>
      <c r="L57" s="6" t="n">
        <f aca="false">IF(G57&lt;&gt;"",0,IF(E57="úzky pás (8–9 m)",1,IF(AND(OR(E57="rodinný dom",E57="veľká parcela"),B57&gt;=1100,C57&gt;=22),MAX(2,J57),J57)))</f>
        <v>1</v>
      </c>
      <c r="M57" s="6" t="n">
        <f aca="false">IF(OR(E57="cesta",E57="vodný tok",E57="existujúca zástavba",E57="prístupový pás",E57="malý zvyšok"),0,IF(B57&gt;=2000,INT(B57/300),MIN(4,MAX(1,INT(B57/300)))))</f>
        <v>1</v>
      </c>
    </row>
    <row r="58" customFormat="false" ht="15" hidden="false" customHeight="false" outlineLevel="0" collapsed="false">
      <c r="A58" s="6" t="s">
        <v>171</v>
      </c>
      <c r="B58" s="11" t="n">
        <v>550</v>
      </c>
      <c r="C58" s="16" t="n">
        <v>20.2</v>
      </c>
      <c r="D58" s="16" t="n">
        <v>28.2</v>
      </c>
      <c r="E58" s="6" t="s">
        <v>136</v>
      </c>
      <c r="F58" s="6" t="s">
        <v>108</v>
      </c>
      <c r="G58" s="6"/>
      <c r="H58" s="11" t="n">
        <v>0</v>
      </c>
      <c r="I58" s="15" t="n">
        <f aca="false">IF(B58&gt;0,MIN(1,H58/B58),0)</f>
        <v>0</v>
      </c>
      <c r="J58" s="6" t="n">
        <f aca="false">IF(OR(E58="cesta",E58="vodný tok",E58="existujúca zástavba",E58="prístupový pás",E58="malý zvyšok"),0,IF(B58&gt;=2000,ROUND(B58/850,0),IF(E58="úzky pás (8–9 m)",0.5,1)))</f>
        <v>1</v>
      </c>
      <c r="K58" s="6" t="n">
        <f aca="false">IF(OR(G58="park + MŠ",G58="vreckový park / retencia"),0,J58)</f>
        <v>1</v>
      </c>
      <c r="L58" s="6" t="n">
        <f aca="false">IF(G58&lt;&gt;"",0,IF(E58="úzky pás (8–9 m)",1,IF(AND(OR(E58="rodinný dom",E58="veľká parcela"),B58&gt;=1100,C58&gt;=22),MAX(2,J58),J58)))</f>
        <v>1</v>
      </c>
      <c r="M58" s="6" t="n">
        <f aca="false">IF(OR(E58="cesta",E58="vodný tok",E58="existujúca zástavba",E58="prístupový pás",E58="malý zvyšok"),0,IF(B58&gt;=2000,INT(B58/300),MIN(4,MAX(1,INT(B58/300)))))</f>
        <v>1</v>
      </c>
    </row>
    <row r="59" customFormat="false" ht="15" hidden="false" customHeight="false" outlineLevel="0" collapsed="false">
      <c r="A59" s="6" t="s">
        <v>172</v>
      </c>
      <c r="B59" s="11" t="n">
        <v>420</v>
      </c>
      <c r="C59" s="16" t="n">
        <v>18.7</v>
      </c>
      <c r="D59" s="16" t="n">
        <v>23.6</v>
      </c>
      <c r="E59" s="6" t="s">
        <v>147</v>
      </c>
      <c r="F59" s="6" t="s">
        <v>108</v>
      </c>
      <c r="G59" s="6"/>
      <c r="H59" s="11" t="n">
        <v>0</v>
      </c>
      <c r="I59" s="15" t="n">
        <f aca="false">IF(B59&gt;0,MIN(1,H59/B59),0)</f>
        <v>0</v>
      </c>
      <c r="J59" s="6" t="n">
        <f aca="false">IF(OR(E59="cesta",E59="vodný tok",E59="existujúca zástavba",E59="prístupový pás",E59="malý zvyšok"),0,IF(B59&gt;=2000,ROUND(B59/850,0),IF(E59="úzky pás (8–9 m)",0.5,1)))</f>
        <v>1</v>
      </c>
      <c r="K59" s="6" t="n">
        <f aca="false">IF(OR(G59="park + MŠ",G59="vreckový park / retencia"),0,J59)</f>
        <v>1</v>
      </c>
      <c r="L59" s="6" t="n">
        <f aca="false">IF(G59&lt;&gt;"",0,IF(E59="úzky pás (8–9 m)",1,IF(AND(OR(E59="rodinný dom",E59="veľká parcela"),B59&gt;=1100,C59&gt;=22),MAX(2,J59),J59)))</f>
        <v>1</v>
      </c>
      <c r="M59" s="6" t="n">
        <f aca="false">IF(OR(E59="cesta",E59="vodný tok",E59="existujúca zástavba",E59="prístupový pás",E59="malý zvyšok"),0,IF(B59&gt;=2000,INT(B59/300),MIN(4,MAX(1,INT(B59/300)))))</f>
        <v>1</v>
      </c>
    </row>
    <row r="60" customFormat="false" ht="15" hidden="false" customHeight="false" outlineLevel="0" collapsed="false">
      <c r="A60" s="6" t="s">
        <v>173</v>
      </c>
      <c r="B60" s="11" t="n">
        <v>65</v>
      </c>
      <c r="C60" s="16" t="n">
        <v>3.9</v>
      </c>
      <c r="D60" s="16" t="n">
        <v>17</v>
      </c>
      <c r="E60" s="6" t="s">
        <v>132</v>
      </c>
      <c r="F60" s="6" t="s">
        <v>108</v>
      </c>
      <c r="G60" s="6"/>
      <c r="H60" s="11" t="n">
        <v>0</v>
      </c>
      <c r="I60" s="15" t="n">
        <f aca="false">IF(B60&gt;0,MIN(1,H60/B60),0)</f>
        <v>0</v>
      </c>
      <c r="J60" s="6" t="n">
        <f aca="false">IF(OR(E60="cesta",E60="vodný tok",E60="existujúca zástavba",E60="prístupový pás",E60="malý zvyšok"),0,IF(B60&gt;=2000,ROUND(B60/850,0),IF(E60="úzky pás (8–9 m)",0.5,1)))</f>
        <v>0</v>
      </c>
      <c r="K60" s="6" t="n">
        <f aca="false">IF(OR(G60="park + MŠ",G60="vreckový park / retencia"),0,J60)</f>
        <v>0</v>
      </c>
      <c r="L60" s="6" t="n">
        <f aca="false">IF(G60&lt;&gt;"",0,IF(E60="úzky pás (8–9 m)",1,IF(AND(OR(E60="rodinný dom",E60="veľká parcela"),B60&gt;=1100,C60&gt;=22),MAX(2,J60),J60)))</f>
        <v>0</v>
      </c>
      <c r="M60" s="6" t="n">
        <f aca="false">IF(OR(E60="cesta",E60="vodný tok",E60="existujúca zástavba",E60="prístupový pás",E60="malý zvyšok"),0,IF(B60&gt;=2000,INT(B60/300),MIN(4,MAX(1,INT(B60/300)))))</f>
        <v>0</v>
      </c>
    </row>
    <row r="61" customFormat="false" ht="15" hidden="false" customHeight="false" outlineLevel="0" collapsed="false">
      <c r="A61" s="6" t="s">
        <v>174</v>
      </c>
      <c r="B61" s="11" t="n">
        <v>362</v>
      </c>
      <c r="C61" s="16" t="n">
        <v>20.1</v>
      </c>
      <c r="D61" s="16" t="n">
        <v>26</v>
      </c>
      <c r="E61" s="6" t="s">
        <v>132</v>
      </c>
      <c r="F61" s="6" t="s">
        <v>175</v>
      </c>
      <c r="G61" s="6"/>
      <c r="H61" s="11" t="n">
        <v>0</v>
      </c>
      <c r="I61" s="15" t="n">
        <f aca="false">IF(B61&gt;0,MIN(1,H61/B61),0)</f>
        <v>0</v>
      </c>
      <c r="J61" s="6" t="n">
        <f aca="false">IF(OR(E61="cesta",E61="vodný tok",E61="existujúca zástavba",E61="prístupový pás",E61="malý zvyšok"),0,IF(B61&gt;=2000,ROUND(B61/850,0),IF(E61="úzky pás (8–9 m)",0.5,1)))</f>
        <v>0</v>
      </c>
      <c r="K61" s="6" t="n">
        <f aca="false">IF(OR(G61="park + MŠ",G61="vreckový park / retencia"),0,J61)</f>
        <v>0</v>
      </c>
      <c r="L61" s="6" t="n">
        <f aca="false">IF(G61&lt;&gt;"",0,IF(E61="úzky pás (8–9 m)",1,IF(AND(OR(E61="rodinný dom",E61="veľká parcela"),B61&gt;=1100,C61&gt;=22),MAX(2,J61),J61)))</f>
        <v>0</v>
      </c>
      <c r="M61" s="6" t="n">
        <f aca="false">IF(OR(E61="cesta",E61="vodný tok",E61="existujúca zástavba",E61="prístupový pás",E61="malý zvyšok"),0,IF(B61&gt;=2000,INT(B61/300),MIN(4,MAX(1,INT(B61/300)))))</f>
        <v>0</v>
      </c>
    </row>
    <row r="62" customFormat="false" ht="15" hidden="false" customHeight="false" outlineLevel="0" collapsed="false">
      <c r="A62" s="6" t="s">
        <v>176</v>
      </c>
      <c r="B62" s="11" t="n">
        <v>20</v>
      </c>
      <c r="C62" s="16" t="n">
        <v>4.5</v>
      </c>
      <c r="D62" s="16" t="n">
        <v>19.7</v>
      </c>
      <c r="E62" s="6" t="s">
        <v>132</v>
      </c>
      <c r="F62" s="6" t="s">
        <v>175</v>
      </c>
      <c r="G62" s="6"/>
      <c r="H62" s="11" t="n">
        <v>0</v>
      </c>
      <c r="I62" s="15" t="n">
        <f aca="false">IF(B62&gt;0,MIN(1,H62/B62),0)</f>
        <v>0</v>
      </c>
      <c r="J62" s="6" t="n">
        <f aca="false">IF(OR(E62="cesta",E62="vodný tok",E62="existujúca zástavba",E62="prístupový pás",E62="malý zvyšok"),0,IF(B62&gt;=2000,ROUND(B62/850,0),IF(E62="úzky pás (8–9 m)",0.5,1)))</f>
        <v>0</v>
      </c>
      <c r="K62" s="6" t="n">
        <f aca="false">IF(OR(G62="park + MŠ",G62="vreckový park / retencia"),0,J62)</f>
        <v>0</v>
      </c>
      <c r="L62" s="6" t="n">
        <f aca="false">IF(G62&lt;&gt;"",0,IF(E62="úzky pás (8–9 m)",1,IF(AND(OR(E62="rodinný dom",E62="veľká parcela"),B62&gt;=1100,C62&gt;=22),MAX(2,J62),J62)))</f>
        <v>0</v>
      </c>
      <c r="M62" s="6" t="n">
        <f aca="false">IF(OR(E62="cesta",E62="vodný tok",E62="existujúca zástavba",E62="prístupový pás",E62="malý zvyšok"),0,IF(B62&gt;=2000,INT(B62/300),MIN(4,MAX(1,INT(B62/300)))))</f>
        <v>0</v>
      </c>
    </row>
    <row r="63" customFormat="false" ht="15" hidden="false" customHeight="false" outlineLevel="0" collapsed="false">
      <c r="A63" s="6" t="s">
        <v>177</v>
      </c>
      <c r="B63" s="11" t="n">
        <v>241</v>
      </c>
      <c r="C63" s="16" t="n">
        <v>7.8</v>
      </c>
      <c r="D63" s="16" t="n">
        <v>40.3</v>
      </c>
      <c r="E63" s="6" t="s">
        <v>132</v>
      </c>
      <c r="F63" s="6" t="s">
        <v>175</v>
      </c>
      <c r="G63" s="6"/>
      <c r="H63" s="11" t="n">
        <v>17</v>
      </c>
      <c r="I63" s="15" t="n">
        <f aca="false">IF(B63&gt;0,MIN(1,H63/B63),0)</f>
        <v>0.0705394190871369</v>
      </c>
      <c r="J63" s="6" t="n">
        <f aca="false">IF(OR(E63="cesta",E63="vodný tok",E63="existujúca zástavba",E63="prístupový pás",E63="malý zvyšok"),0,IF(B63&gt;=2000,ROUND(B63/850,0),IF(E63="úzky pás (8–9 m)",0.5,1)))</f>
        <v>0</v>
      </c>
      <c r="K63" s="6" t="n">
        <f aca="false">IF(OR(G63="park + MŠ",G63="vreckový park / retencia"),0,J63)</f>
        <v>0</v>
      </c>
      <c r="L63" s="6" t="n">
        <f aca="false">IF(G63&lt;&gt;"",0,IF(E63="úzky pás (8–9 m)",1,IF(AND(OR(E63="rodinný dom",E63="veľká parcela"),B63&gt;=1100,C63&gt;=22),MAX(2,J63),J63)))</f>
        <v>0</v>
      </c>
      <c r="M63" s="6" t="n">
        <f aca="false">IF(OR(E63="cesta",E63="vodný tok",E63="existujúca zástavba",E63="prístupový pás",E63="malý zvyšok"),0,IF(B63&gt;=2000,INT(B63/300),MIN(4,MAX(1,INT(B63/300)))))</f>
        <v>0</v>
      </c>
    </row>
    <row r="64" customFormat="false" ht="15" hidden="false" customHeight="false" outlineLevel="0" collapsed="false">
      <c r="A64" s="6" t="s">
        <v>178</v>
      </c>
      <c r="B64" s="11" t="n">
        <v>668</v>
      </c>
      <c r="C64" s="16" t="n">
        <v>19.6</v>
      </c>
      <c r="D64" s="16" t="n">
        <v>106.3</v>
      </c>
      <c r="E64" s="6" t="s">
        <v>132</v>
      </c>
      <c r="F64" s="6" t="s">
        <v>175</v>
      </c>
      <c r="G64" s="6"/>
      <c r="H64" s="11" t="n">
        <v>13</v>
      </c>
      <c r="I64" s="15" t="n">
        <f aca="false">IF(B64&gt;0,MIN(1,H64/B64),0)</f>
        <v>0.0194610778443114</v>
      </c>
      <c r="J64" s="6" t="n">
        <f aca="false">IF(OR(E64="cesta",E64="vodný tok",E64="existujúca zástavba",E64="prístupový pás",E64="malý zvyšok"),0,IF(B64&gt;=2000,ROUND(B64/850,0),IF(E64="úzky pás (8–9 m)",0.5,1)))</f>
        <v>0</v>
      </c>
      <c r="K64" s="6" t="n">
        <f aca="false">IF(OR(G64="park + MŠ",G64="vreckový park / retencia"),0,J64)</f>
        <v>0</v>
      </c>
      <c r="L64" s="6" t="n">
        <f aca="false">IF(G64&lt;&gt;"",0,IF(E64="úzky pás (8–9 m)",1,IF(AND(OR(E64="rodinný dom",E64="veľká parcela"),B64&gt;=1100,C64&gt;=22),MAX(2,J64),J64)))</f>
        <v>0</v>
      </c>
      <c r="M64" s="6" t="n">
        <f aca="false">IF(OR(E64="cesta",E64="vodný tok",E64="existujúca zástavba",E64="prístupový pás",E64="malý zvyšok"),0,IF(B64&gt;=2000,INT(B64/300),MIN(4,MAX(1,INT(B64/300)))))</f>
        <v>0</v>
      </c>
    </row>
    <row r="65" customFormat="false" ht="15" hidden="false" customHeight="false" outlineLevel="0" collapsed="false">
      <c r="A65" s="6" t="s">
        <v>179</v>
      </c>
      <c r="B65" s="11" t="n">
        <v>619</v>
      </c>
      <c r="C65" s="16" t="n">
        <v>22.2</v>
      </c>
      <c r="D65" s="16" t="n">
        <v>30.2</v>
      </c>
      <c r="E65" s="6" t="s">
        <v>136</v>
      </c>
      <c r="F65" s="6" t="s">
        <v>108</v>
      </c>
      <c r="G65" s="6"/>
      <c r="H65" s="11" t="n">
        <v>0</v>
      </c>
      <c r="I65" s="15" t="n">
        <f aca="false">IF(B65&gt;0,MIN(1,H65/B65),0)</f>
        <v>0</v>
      </c>
      <c r="J65" s="6" t="n">
        <f aca="false">IF(OR(E65="cesta",E65="vodný tok",E65="existujúca zástavba",E65="prístupový pás",E65="malý zvyšok"),0,IF(B65&gt;=2000,ROUND(B65/850,0),IF(E65="úzky pás (8–9 m)",0.5,1)))</f>
        <v>1</v>
      </c>
      <c r="K65" s="6" t="n">
        <f aca="false">IF(OR(G65="park + MŠ",G65="vreckový park / retencia"),0,J65)</f>
        <v>1</v>
      </c>
      <c r="L65" s="6" t="n">
        <f aca="false">IF(G65&lt;&gt;"",0,IF(E65="úzky pás (8–9 m)",1,IF(AND(OR(E65="rodinný dom",E65="veľká parcela"),B65&gt;=1100,C65&gt;=22),MAX(2,J65),J65)))</f>
        <v>1</v>
      </c>
      <c r="M65" s="6" t="n">
        <f aca="false">IF(OR(E65="cesta",E65="vodný tok",E65="existujúca zástavba",E65="prístupový pás",E65="malý zvyšok"),0,IF(B65&gt;=2000,INT(B65/300),MIN(4,MAX(1,INT(B65/300)))))</f>
        <v>2</v>
      </c>
    </row>
    <row r="66" customFormat="false" ht="15" hidden="false" customHeight="false" outlineLevel="0" collapsed="false">
      <c r="A66" s="6" t="s">
        <v>180</v>
      </c>
      <c r="B66" s="11" t="n">
        <v>735</v>
      </c>
      <c r="C66" s="16" t="n">
        <v>21.1</v>
      </c>
      <c r="D66" s="16" t="n">
        <v>36.1</v>
      </c>
      <c r="E66" s="6" t="s">
        <v>136</v>
      </c>
      <c r="F66" s="6" t="s">
        <v>108</v>
      </c>
      <c r="G66" s="6"/>
      <c r="H66" s="11" t="n">
        <v>0</v>
      </c>
      <c r="I66" s="15" t="n">
        <f aca="false">IF(B66&gt;0,MIN(1,H66/B66),0)</f>
        <v>0</v>
      </c>
      <c r="J66" s="6" t="n">
        <f aca="false">IF(OR(E66="cesta",E66="vodný tok",E66="existujúca zástavba",E66="prístupový pás",E66="malý zvyšok"),0,IF(B66&gt;=2000,ROUND(B66/850,0),IF(E66="úzky pás (8–9 m)",0.5,1)))</f>
        <v>1</v>
      </c>
      <c r="K66" s="6" t="n">
        <f aca="false">IF(OR(G66="park + MŠ",G66="vreckový park / retencia"),0,J66)</f>
        <v>1</v>
      </c>
      <c r="L66" s="6" t="n">
        <f aca="false">IF(G66&lt;&gt;"",0,IF(E66="úzky pás (8–9 m)",1,IF(AND(OR(E66="rodinný dom",E66="veľká parcela"),B66&gt;=1100,C66&gt;=22),MAX(2,J66),J66)))</f>
        <v>1</v>
      </c>
      <c r="M66" s="6" t="n">
        <f aca="false">IF(OR(E66="cesta",E66="vodný tok",E66="existujúca zástavba",E66="prístupový pás",E66="malý zvyšok"),0,IF(B66&gt;=2000,INT(B66/300),MIN(4,MAX(1,INT(B66/300)))))</f>
        <v>2</v>
      </c>
    </row>
    <row r="67" customFormat="false" ht="15" hidden="false" customHeight="false" outlineLevel="0" collapsed="false">
      <c r="A67" s="6" t="s">
        <v>181</v>
      </c>
      <c r="B67" s="11" t="n">
        <v>734</v>
      </c>
      <c r="C67" s="16" t="n">
        <v>19.5</v>
      </c>
      <c r="D67" s="16" t="n">
        <v>42.4</v>
      </c>
      <c r="E67" s="6" t="s">
        <v>136</v>
      </c>
      <c r="F67" s="6" t="s">
        <v>108</v>
      </c>
      <c r="G67" s="6"/>
      <c r="H67" s="11" t="n">
        <v>6</v>
      </c>
      <c r="I67" s="15" t="n">
        <f aca="false">IF(B67&gt;0,MIN(1,H67/B67),0)</f>
        <v>0.00817438692098093</v>
      </c>
      <c r="J67" s="6" t="n">
        <f aca="false">IF(OR(E67="cesta",E67="vodný tok",E67="existujúca zástavba",E67="prístupový pás",E67="malý zvyšok"),0,IF(B67&gt;=2000,ROUND(B67/850,0),IF(E67="úzky pás (8–9 m)",0.5,1)))</f>
        <v>1</v>
      </c>
      <c r="K67" s="6" t="n">
        <f aca="false">IF(OR(G67="park + MŠ",G67="vreckový park / retencia"),0,J67)</f>
        <v>1</v>
      </c>
      <c r="L67" s="6" t="n">
        <f aca="false">IF(G67&lt;&gt;"",0,IF(E67="úzky pás (8–9 m)",1,IF(AND(OR(E67="rodinný dom",E67="veľká parcela"),B67&gt;=1100,C67&gt;=22),MAX(2,J67),J67)))</f>
        <v>1</v>
      </c>
      <c r="M67" s="6" t="n">
        <f aca="false">IF(OR(E67="cesta",E67="vodný tok",E67="existujúca zástavba",E67="prístupový pás",E67="malý zvyšok"),0,IF(B67&gt;=2000,INT(B67/300),MIN(4,MAX(1,INT(B67/300)))))</f>
        <v>2</v>
      </c>
    </row>
    <row r="68" customFormat="false" ht="15" hidden="false" customHeight="false" outlineLevel="0" collapsed="false">
      <c r="A68" s="6" t="s">
        <v>182</v>
      </c>
      <c r="B68" s="11" t="n">
        <v>17</v>
      </c>
      <c r="C68" s="16" t="n">
        <v>3.6</v>
      </c>
      <c r="D68" s="16" t="n">
        <v>17.3</v>
      </c>
      <c r="E68" s="6" t="s">
        <v>132</v>
      </c>
      <c r="F68" s="6" t="s">
        <v>175</v>
      </c>
      <c r="G68" s="6"/>
      <c r="H68" s="11" t="n">
        <v>3</v>
      </c>
      <c r="I68" s="15" t="n">
        <f aca="false">IF(B68&gt;0,MIN(1,H68/B68),0)</f>
        <v>0.176470588235294</v>
      </c>
      <c r="J68" s="6" t="n">
        <f aca="false">IF(OR(E68="cesta",E68="vodný tok",E68="existujúca zástavba",E68="prístupový pás",E68="malý zvyšok"),0,IF(B68&gt;=2000,ROUND(B68/850,0),IF(E68="úzky pás (8–9 m)",0.5,1)))</f>
        <v>0</v>
      </c>
      <c r="K68" s="6" t="n">
        <f aca="false">IF(OR(G68="park + MŠ",G68="vreckový park / retencia"),0,J68)</f>
        <v>0</v>
      </c>
      <c r="L68" s="6" t="n">
        <f aca="false">IF(G68&lt;&gt;"",0,IF(E68="úzky pás (8–9 m)",1,IF(AND(OR(E68="rodinný dom",E68="veľká parcela"),B68&gt;=1100,C68&gt;=22),MAX(2,J68),J68)))</f>
        <v>0</v>
      </c>
      <c r="M68" s="6" t="n">
        <f aca="false">IF(OR(E68="cesta",E68="vodný tok",E68="existujúca zástavba",E68="prístupový pás",E68="malý zvyšok"),0,IF(B68&gt;=2000,INT(B68/300),MIN(4,MAX(1,INT(B68/300)))))</f>
        <v>0</v>
      </c>
    </row>
    <row r="69" customFormat="false" ht="15" hidden="false" customHeight="false" outlineLevel="0" collapsed="false">
      <c r="A69" s="6" t="s">
        <v>183</v>
      </c>
      <c r="B69" s="11" t="n">
        <v>497</v>
      </c>
      <c r="C69" s="16" t="n">
        <v>22.2</v>
      </c>
      <c r="D69" s="16" t="n">
        <v>23.1</v>
      </c>
      <c r="E69" s="6" t="s">
        <v>136</v>
      </c>
      <c r="F69" s="6" t="s">
        <v>108</v>
      </c>
      <c r="G69" s="6"/>
      <c r="H69" s="11" t="n">
        <v>0</v>
      </c>
      <c r="I69" s="15" t="n">
        <f aca="false">IF(B69&gt;0,MIN(1,H69/B69),0)</f>
        <v>0</v>
      </c>
      <c r="J69" s="6" t="n">
        <f aca="false">IF(OR(E69="cesta",E69="vodný tok",E69="existujúca zástavba",E69="prístupový pás",E69="malý zvyšok"),0,IF(B69&gt;=2000,ROUND(B69/850,0),IF(E69="úzky pás (8–9 m)",0.5,1)))</f>
        <v>1</v>
      </c>
      <c r="K69" s="6" t="n">
        <f aca="false">IF(OR(G69="park + MŠ",G69="vreckový park / retencia"),0,J69)</f>
        <v>1</v>
      </c>
      <c r="L69" s="6" t="n">
        <f aca="false">IF(G69&lt;&gt;"",0,IF(E69="úzky pás (8–9 m)",1,IF(AND(OR(E69="rodinný dom",E69="veľká parcela"),B69&gt;=1100,C69&gt;=22),MAX(2,J69),J69)))</f>
        <v>1</v>
      </c>
      <c r="M69" s="6" t="n">
        <f aca="false">IF(OR(E69="cesta",E69="vodný tok",E69="existujúca zástavba",E69="prístupový pás",E69="malý zvyšok"),0,IF(B69&gt;=2000,INT(B69/300),MIN(4,MAX(1,INT(B69/300)))))</f>
        <v>1</v>
      </c>
    </row>
    <row r="70" customFormat="false" ht="15" hidden="false" customHeight="false" outlineLevel="0" collapsed="false">
      <c r="A70" s="6" t="s">
        <v>184</v>
      </c>
      <c r="B70" s="11" t="n">
        <v>194</v>
      </c>
      <c r="C70" s="16" t="n">
        <v>5.4</v>
      </c>
      <c r="D70" s="16" t="n">
        <v>194.7</v>
      </c>
      <c r="E70" s="6" t="s">
        <v>132</v>
      </c>
      <c r="F70" s="6" t="s">
        <v>175</v>
      </c>
      <c r="G70" s="6"/>
      <c r="H70" s="11" t="n">
        <v>62</v>
      </c>
      <c r="I70" s="15" t="n">
        <f aca="false">IF(B70&gt;0,MIN(1,H70/B70),0)</f>
        <v>0.319587628865979</v>
      </c>
      <c r="J70" s="6" t="n">
        <f aca="false">IF(OR(E70="cesta",E70="vodný tok",E70="existujúca zástavba",E70="prístupový pás",E70="malý zvyšok"),0,IF(B70&gt;=2000,ROUND(B70/850,0),IF(E70="úzky pás (8–9 m)",0.5,1)))</f>
        <v>0</v>
      </c>
      <c r="K70" s="6" t="n">
        <f aca="false">IF(OR(G70="park + MŠ",G70="vreckový park / retencia"),0,J70)</f>
        <v>0</v>
      </c>
      <c r="L70" s="6" t="n">
        <f aca="false">IF(G70&lt;&gt;"",0,IF(E70="úzky pás (8–9 m)",1,IF(AND(OR(E70="rodinný dom",E70="veľká parcela"),B70&gt;=1100,C70&gt;=22),MAX(2,J70),J70)))</f>
        <v>0</v>
      </c>
      <c r="M70" s="6" t="n">
        <f aca="false">IF(OR(E70="cesta",E70="vodný tok",E70="existujúca zástavba",E70="prístupový pás",E70="malý zvyšok"),0,IF(B70&gt;=2000,INT(B70/300),MIN(4,MAX(1,INT(B70/300)))))</f>
        <v>0</v>
      </c>
    </row>
    <row r="71" customFormat="false" ht="15" hidden="false" customHeight="false" outlineLevel="0" collapsed="false">
      <c r="A71" s="6" t="s">
        <v>185</v>
      </c>
      <c r="B71" s="11" t="n">
        <v>1366</v>
      </c>
      <c r="C71" s="16" t="n">
        <v>11.2</v>
      </c>
      <c r="D71" s="16" t="n">
        <v>194.9</v>
      </c>
      <c r="E71" s="6" t="s">
        <v>132</v>
      </c>
      <c r="F71" s="6" t="s">
        <v>175</v>
      </c>
      <c r="G71" s="6"/>
      <c r="H71" s="11" t="n">
        <v>92</v>
      </c>
      <c r="I71" s="15" t="n">
        <f aca="false">IF(B71&gt;0,MIN(1,H71/B71),0)</f>
        <v>0.0673499267935578</v>
      </c>
      <c r="J71" s="6" t="n">
        <f aca="false">IF(OR(E71="cesta",E71="vodný tok",E71="existujúca zástavba",E71="prístupový pás",E71="malý zvyšok"),0,IF(B71&gt;=2000,ROUND(B71/850,0),IF(E71="úzky pás (8–9 m)",0.5,1)))</f>
        <v>0</v>
      </c>
      <c r="K71" s="6" t="n">
        <f aca="false">IF(OR(G71="park + MŠ",G71="vreckový park / retencia"),0,J71)</f>
        <v>0</v>
      </c>
      <c r="L71" s="6" t="n">
        <f aca="false">IF(G71&lt;&gt;"",0,IF(E71="úzky pás (8–9 m)",1,IF(AND(OR(E71="rodinný dom",E71="veľká parcela"),B71&gt;=1100,C71&gt;=22),MAX(2,J71),J71)))</f>
        <v>0</v>
      </c>
      <c r="M71" s="6" t="n">
        <f aca="false">IF(OR(E71="cesta",E71="vodný tok",E71="existujúca zástavba",E71="prístupový pás",E71="malý zvyšok"),0,IF(B71&gt;=2000,INT(B71/300),MIN(4,MAX(1,INT(B71/300)))))</f>
        <v>0</v>
      </c>
    </row>
    <row r="72" customFormat="false" ht="15" hidden="false" customHeight="false" outlineLevel="0" collapsed="false">
      <c r="A72" s="6" t="s">
        <v>186</v>
      </c>
      <c r="B72" s="11" t="n">
        <v>76</v>
      </c>
      <c r="C72" s="16" t="n">
        <v>4.1</v>
      </c>
      <c r="D72" s="16" t="n">
        <v>29.4</v>
      </c>
      <c r="E72" s="6" t="s">
        <v>132</v>
      </c>
      <c r="F72" s="6" t="s">
        <v>175</v>
      </c>
      <c r="G72" s="6"/>
      <c r="H72" s="11" t="n">
        <v>5</v>
      </c>
      <c r="I72" s="15" t="n">
        <f aca="false">IF(B72&gt;0,MIN(1,H72/B72),0)</f>
        <v>0.0657894736842105</v>
      </c>
      <c r="J72" s="6" t="n">
        <f aca="false">IF(OR(E72="cesta",E72="vodný tok",E72="existujúca zástavba",E72="prístupový pás",E72="malý zvyšok"),0,IF(B72&gt;=2000,ROUND(B72/850,0),IF(E72="úzky pás (8–9 m)",0.5,1)))</f>
        <v>0</v>
      </c>
      <c r="K72" s="6" t="n">
        <f aca="false">IF(OR(G72="park + MŠ",G72="vreckový park / retencia"),0,J72)</f>
        <v>0</v>
      </c>
      <c r="L72" s="6" t="n">
        <f aca="false">IF(G72&lt;&gt;"",0,IF(E72="úzky pás (8–9 m)",1,IF(AND(OR(E72="rodinný dom",E72="veľká parcela"),B72&gt;=1100,C72&gt;=22),MAX(2,J72),J72)))</f>
        <v>0</v>
      </c>
      <c r="M72" s="6" t="n">
        <f aca="false">IF(OR(E72="cesta",E72="vodný tok",E72="existujúca zástavba",E72="prístupový pás",E72="malý zvyšok"),0,IF(B72&gt;=2000,INT(B72/300),MIN(4,MAX(1,INT(B72/300)))))</f>
        <v>0</v>
      </c>
    </row>
    <row r="73" customFormat="false" ht="15" hidden="false" customHeight="false" outlineLevel="0" collapsed="false">
      <c r="A73" s="6" t="s">
        <v>187</v>
      </c>
      <c r="B73" s="11" t="n">
        <v>686</v>
      </c>
      <c r="C73" s="16" t="n">
        <v>25.7</v>
      </c>
      <c r="D73" s="16" t="n">
        <v>29.1</v>
      </c>
      <c r="E73" s="6" t="s">
        <v>136</v>
      </c>
      <c r="F73" s="6" t="s">
        <v>108</v>
      </c>
      <c r="G73" s="6"/>
      <c r="H73" s="11" t="n">
        <v>0</v>
      </c>
      <c r="I73" s="15" t="n">
        <f aca="false">IF(B73&gt;0,MIN(1,H73/B73),0)</f>
        <v>0</v>
      </c>
      <c r="J73" s="6" t="n">
        <f aca="false">IF(OR(E73="cesta",E73="vodný tok",E73="existujúca zástavba",E73="prístupový pás",E73="malý zvyšok"),0,IF(B73&gt;=2000,ROUND(B73/850,0),IF(E73="úzky pás (8–9 m)",0.5,1)))</f>
        <v>1</v>
      </c>
      <c r="K73" s="6" t="n">
        <f aca="false">IF(OR(G73="park + MŠ",G73="vreckový park / retencia"),0,J73)</f>
        <v>1</v>
      </c>
      <c r="L73" s="6" t="n">
        <f aca="false">IF(G73&lt;&gt;"",0,IF(E73="úzky pás (8–9 m)",1,IF(AND(OR(E73="rodinný dom",E73="veľká parcela"),B73&gt;=1100,C73&gt;=22),MAX(2,J73),J73)))</f>
        <v>1</v>
      </c>
      <c r="M73" s="6" t="n">
        <f aca="false">IF(OR(E73="cesta",E73="vodný tok",E73="existujúca zástavba",E73="prístupový pás",E73="malý zvyšok"),0,IF(B73&gt;=2000,INT(B73/300),MIN(4,MAX(1,INT(B73/300)))))</f>
        <v>2</v>
      </c>
    </row>
    <row r="74" customFormat="false" ht="15" hidden="false" customHeight="false" outlineLevel="0" collapsed="false">
      <c r="A74" s="6" t="s">
        <v>188</v>
      </c>
      <c r="B74" s="11" t="n">
        <v>687</v>
      </c>
      <c r="C74" s="16" t="n">
        <v>25.9</v>
      </c>
      <c r="D74" s="16" t="n">
        <v>35.1</v>
      </c>
      <c r="E74" s="6" t="s">
        <v>136</v>
      </c>
      <c r="F74" s="6" t="s">
        <v>108</v>
      </c>
      <c r="G74" s="6"/>
      <c r="H74" s="11" t="n">
        <v>0</v>
      </c>
      <c r="I74" s="15" t="n">
        <f aca="false">IF(B74&gt;0,MIN(1,H74/B74),0)</f>
        <v>0</v>
      </c>
      <c r="J74" s="6" t="n">
        <f aca="false">IF(OR(E74="cesta",E74="vodný tok",E74="existujúca zástavba",E74="prístupový pás",E74="malý zvyšok"),0,IF(B74&gt;=2000,ROUND(B74/850,0),IF(E74="úzky pás (8–9 m)",0.5,1)))</f>
        <v>1</v>
      </c>
      <c r="K74" s="6" t="n">
        <f aca="false">IF(OR(G74="park + MŠ",G74="vreckový park / retencia"),0,J74)</f>
        <v>1</v>
      </c>
      <c r="L74" s="6" t="n">
        <f aca="false">IF(G74&lt;&gt;"",0,IF(E74="úzky pás (8–9 m)",1,IF(AND(OR(E74="rodinný dom",E74="veľká parcela"),B74&gt;=1100,C74&gt;=22),MAX(2,J74),J74)))</f>
        <v>1</v>
      </c>
      <c r="M74" s="6" t="n">
        <f aca="false">IF(OR(E74="cesta",E74="vodný tok",E74="existujúca zástavba",E74="prístupový pás",E74="malý zvyšok"),0,IF(B74&gt;=2000,INT(B74/300),MIN(4,MAX(1,INT(B74/300)))))</f>
        <v>2</v>
      </c>
    </row>
    <row r="75" customFormat="false" ht="15" hidden="false" customHeight="false" outlineLevel="0" collapsed="false">
      <c r="A75" s="6" t="s">
        <v>189</v>
      </c>
      <c r="B75" s="11" t="n">
        <v>590</v>
      </c>
      <c r="C75" s="16" t="n">
        <v>24.7</v>
      </c>
      <c r="D75" s="16" t="n">
        <v>27.5</v>
      </c>
      <c r="E75" s="6" t="s">
        <v>136</v>
      </c>
      <c r="F75" s="6" t="s">
        <v>108</v>
      </c>
      <c r="G75" s="6"/>
      <c r="H75" s="11" t="n">
        <v>0</v>
      </c>
      <c r="I75" s="15" t="n">
        <f aca="false">IF(B75&gt;0,MIN(1,H75/B75),0)</f>
        <v>0</v>
      </c>
      <c r="J75" s="6" t="n">
        <f aca="false">IF(OR(E75="cesta",E75="vodný tok",E75="existujúca zástavba",E75="prístupový pás",E75="malý zvyšok"),0,IF(B75&gt;=2000,ROUND(B75/850,0),IF(E75="úzky pás (8–9 m)",0.5,1)))</f>
        <v>1</v>
      </c>
      <c r="K75" s="6" t="n">
        <f aca="false">IF(OR(G75="park + MŠ",G75="vreckový park / retencia"),0,J75)</f>
        <v>1</v>
      </c>
      <c r="L75" s="6" t="n">
        <f aca="false">IF(G75&lt;&gt;"",0,IF(E75="úzky pás (8–9 m)",1,IF(AND(OR(E75="rodinný dom",E75="veľká parcela"),B75&gt;=1100,C75&gt;=22),MAX(2,J75),J75)))</f>
        <v>1</v>
      </c>
      <c r="M75" s="6" t="n">
        <f aca="false">IF(OR(E75="cesta",E75="vodný tok",E75="existujúca zástavba",E75="prístupový pás",E75="malý zvyšok"),0,IF(B75&gt;=2000,INT(B75/300),MIN(4,MAX(1,INT(B75/300)))))</f>
        <v>1</v>
      </c>
    </row>
    <row r="76" customFormat="false" ht="15" hidden="false" customHeight="false" outlineLevel="0" collapsed="false">
      <c r="A76" s="6" t="s">
        <v>190</v>
      </c>
      <c r="B76" s="11" t="n">
        <v>557</v>
      </c>
      <c r="C76" s="16" t="n">
        <v>20.9</v>
      </c>
      <c r="D76" s="16" t="n">
        <v>27.9</v>
      </c>
      <c r="E76" s="6" t="s">
        <v>136</v>
      </c>
      <c r="F76" s="6" t="s">
        <v>108</v>
      </c>
      <c r="G76" s="6"/>
      <c r="H76" s="11" t="n">
        <v>0</v>
      </c>
      <c r="I76" s="15" t="n">
        <f aca="false">IF(B76&gt;0,MIN(1,H76/B76),0)</f>
        <v>0</v>
      </c>
      <c r="J76" s="6" t="n">
        <f aca="false">IF(OR(E76="cesta",E76="vodný tok",E76="existujúca zástavba",E76="prístupový pás",E76="malý zvyšok"),0,IF(B76&gt;=2000,ROUND(B76/850,0),IF(E76="úzky pás (8–9 m)",0.5,1)))</f>
        <v>1</v>
      </c>
      <c r="K76" s="6" t="n">
        <f aca="false">IF(OR(G76="park + MŠ",G76="vreckový park / retencia"),0,J76)</f>
        <v>1</v>
      </c>
      <c r="L76" s="6" t="n">
        <f aca="false">IF(G76&lt;&gt;"",0,IF(E76="úzky pás (8–9 m)",1,IF(AND(OR(E76="rodinný dom",E76="veľká parcela"),B76&gt;=1100,C76&gt;=22),MAX(2,J76),J76)))</f>
        <v>1</v>
      </c>
      <c r="M76" s="6" t="n">
        <f aca="false">IF(OR(E76="cesta",E76="vodný tok",E76="existujúca zástavba",E76="prístupový pás",E76="malý zvyšok"),0,IF(B76&gt;=2000,INT(B76/300),MIN(4,MAX(1,INT(B76/300)))))</f>
        <v>1</v>
      </c>
    </row>
    <row r="77" customFormat="false" ht="15" hidden="false" customHeight="false" outlineLevel="0" collapsed="false">
      <c r="A77" s="6" t="s">
        <v>191</v>
      </c>
      <c r="B77" s="11" t="n">
        <v>584</v>
      </c>
      <c r="C77" s="16" t="n">
        <v>21</v>
      </c>
      <c r="D77" s="16" t="n">
        <v>28.5</v>
      </c>
      <c r="E77" s="6" t="s">
        <v>136</v>
      </c>
      <c r="F77" s="6" t="s">
        <v>108</v>
      </c>
      <c r="G77" s="6"/>
      <c r="H77" s="11" t="n">
        <v>0</v>
      </c>
      <c r="I77" s="15" t="n">
        <f aca="false">IF(B77&gt;0,MIN(1,H77/B77),0)</f>
        <v>0</v>
      </c>
      <c r="J77" s="6" t="n">
        <f aca="false">IF(OR(E77="cesta",E77="vodný tok",E77="existujúca zástavba",E77="prístupový pás",E77="malý zvyšok"),0,IF(B77&gt;=2000,ROUND(B77/850,0),IF(E77="úzky pás (8–9 m)",0.5,1)))</f>
        <v>1</v>
      </c>
      <c r="K77" s="6" t="n">
        <f aca="false">IF(OR(G77="park + MŠ",G77="vreckový park / retencia"),0,J77)</f>
        <v>1</v>
      </c>
      <c r="L77" s="6" t="n">
        <f aca="false">IF(G77&lt;&gt;"",0,IF(E77="úzky pás (8–9 m)",1,IF(AND(OR(E77="rodinný dom",E77="veľká parcela"),B77&gt;=1100,C77&gt;=22),MAX(2,J77),J77)))</f>
        <v>1</v>
      </c>
      <c r="M77" s="6" t="n">
        <f aca="false">IF(OR(E77="cesta",E77="vodný tok",E77="existujúca zástavba",E77="prístupový pás",E77="malý zvyšok"),0,IF(B77&gt;=2000,INT(B77/300),MIN(4,MAX(1,INT(B77/300)))))</f>
        <v>1</v>
      </c>
    </row>
    <row r="78" customFormat="false" ht="15" hidden="false" customHeight="false" outlineLevel="0" collapsed="false">
      <c r="A78" s="6" t="s">
        <v>192</v>
      </c>
      <c r="B78" s="11" t="n">
        <v>424</v>
      </c>
      <c r="C78" s="16" t="n">
        <v>13</v>
      </c>
      <c r="D78" s="16" t="n">
        <v>48.1</v>
      </c>
      <c r="E78" s="6" t="s">
        <v>132</v>
      </c>
      <c r="F78" s="6" t="s">
        <v>175</v>
      </c>
      <c r="G78" s="6"/>
      <c r="H78" s="11" t="n">
        <v>0</v>
      </c>
      <c r="I78" s="15" t="n">
        <f aca="false">IF(B78&gt;0,MIN(1,H78/B78),0)</f>
        <v>0</v>
      </c>
      <c r="J78" s="6" t="n">
        <f aca="false">IF(OR(E78="cesta",E78="vodný tok",E78="existujúca zástavba",E78="prístupový pás",E78="malý zvyšok"),0,IF(B78&gt;=2000,ROUND(B78/850,0),IF(E78="úzky pás (8–9 m)",0.5,1)))</f>
        <v>0</v>
      </c>
      <c r="K78" s="6" t="n">
        <f aca="false">IF(OR(G78="park + MŠ",G78="vreckový park / retencia"),0,J78)</f>
        <v>0</v>
      </c>
      <c r="L78" s="6" t="n">
        <f aca="false">IF(G78&lt;&gt;"",0,IF(E78="úzky pás (8–9 m)",1,IF(AND(OR(E78="rodinný dom",E78="veľká parcela"),B78&gt;=1100,C78&gt;=22),MAX(2,J78),J78)))</f>
        <v>0</v>
      </c>
      <c r="M78" s="6" t="n">
        <f aca="false">IF(OR(E78="cesta",E78="vodný tok",E78="existujúca zástavba",E78="prístupový pás",E78="malý zvyšok"),0,IF(B78&gt;=2000,INT(B78/300),MIN(4,MAX(1,INT(B78/300)))))</f>
        <v>0</v>
      </c>
    </row>
    <row r="79" customFormat="false" ht="15" hidden="false" customHeight="false" outlineLevel="0" collapsed="false">
      <c r="A79" s="6" t="s">
        <v>193</v>
      </c>
      <c r="B79" s="11" t="n">
        <v>438</v>
      </c>
      <c r="C79" s="16" t="n">
        <v>20.9</v>
      </c>
      <c r="D79" s="16" t="n">
        <v>21.9</v>
      </c>
      <c r="E79" s="6" t="s">
        <v>147</v>
      </c>
      <c r="F79" s="6" t="s">
        <v>108</v>
      </c>
      <c r="G79" s="6"/>
      <c r="H79" s="11" t="n">
        <v>0</v>
      </c>
      <c r="I79" s="15" t="n">
        <f aca="false">IF(B79&gt;0,MIN(1,H79/B79),0)</f>
        <v>0</v>
      </c>
      <c r="J79" s="6" t="n">
        <f aca="false">IF(OR(E79="cesta",E79="vodný tok",E79="existujúca zástavba",E79="prístupový pás",E79="malý zvyšok"),0,IF(B79&gt;=2000,ROUND(B79/850,0),IF(E79="úzky pás (8–9 m)",0.5,1)))</f>
        <v>1</v>
      </c>
      <c r="K79" s="6" t="n">
        <f aca="false">IF(OR(G79="park + MŠ",G79="vreckový park / retencia"),0,J79)</f>
        <v>1</v>
      </c>
      <c r="L79" s="6" t="n">
        <f aca="false">IF(G79&lt;&gt;"",0,IF(E79="úzky pás (8–9 m)",1,IF(AND(OR(E79="rodinný dom",E79="veľká parcela"),B79&gt;=1100,C79&gt;=22),MAX(2,J79),J79)))</f>
        <v>1</v>
      </c>
      <c r="M79" s="6" t="n">
        <f aca="false">IF(OR(E79="cesta",E79="vodný tok",E79="existujúca zástavba",E79="prístupový pás",E79="malý zvyšok"),0,IF(B79&gt;=2000,INT(B79/300),MIN(4,MAX(1,INT(B79/300)))))</f>
        <v>1</v>
      </c>
    </row>
    <row r="80" customFormat="false" ht="15" hidden="false" customHeight="false" outlineLevel="0" collapsed="false">
      <c r="A80" s="6" t="s">
        <v>194</v>
      </c>
      <c r="B80" s="11" t="n">
        <v>415</v>
      </c>
      <c r="C80" s="16" t="n">
        <v>20.9</v>
      </c>
      <c r="D80" s="16" t="n">
        <v>21.5</v>
      </c>
      <c r="E80" s="6" t="s">
        <v>147</v>
      </c>
      <c r="F80" s="6" t="s">
        <v>108</v>
      </c>
      <c r="G80" s="6"/>
      <c r="H80" s="11" t="n">
        <v>0</v>
      </c>
      <c r="I80" s="15" t="n">
        <f aca="false">IF(B80&gt;0,MIN(1,H80/B80),0)</f>
        <v>0</v>
      </c>
      <c r="J80" s="6" t="n">
        <f aca="false">IF(OR(E80="cesta",E80="vodný tok",E80="existujúca zástavba",E80="prístupový pás",E80="malý zvyšok"),0,IF(B80&gt;=2000,ROUND(B80/850,0),IF(E80="úzky pás (8–9 m)",0.5,1)))</f>
        <v>1</v>
      </c>
      <c r="K80" s="6" t="n">
        <f aca="false">IF(OR(G80="park + MŠ",G80="vreckový park / retencia"),0,J80)</f>
        <v>1</v>
      </c>
      <c r="L80" s="6" t="n">
        <f aca="false">IF(G80&lt;&gt;"",0,IF(E80="úzky pás (8–9 m)",1,IF(AND(OR(E80="rodinný dom",E80="veľká parcela"),B80&gt;=1100,C80&gt;=22),MAX(2,J80),J80)))</f>
        <v>1</v>
      </c>
      <c r="M80" s="6" t="n">
        <f aca="false">IF(OR(E80="cesta",E80="vodný tok",E80="existujúca zástavba",E80="prístupový pás",E80="malý zvyšok"),0,IF(B80&gt;=2000,INT(B80/300),MIN(4,MAX(1,INT(B80/300)))))</f>
        <v>1</v>
      </c>
    </row>
    <row r="81" customFormat="false" ht="15" hidden="false" customHeight="false" outlineLevel="0" collapsed="false">
      <c r="A81" s="6" t="s">
        <v>195</v>
      </c>
      <c r="B81" s="11" t="n">
        <v>589</v>
      </c>
      <c r="C81" s="16" t="n">
        <v>25.1</v>
      </c>
      <c r="D81" s="16" t="n">
        <v>26.7</v>
      </c>
      <c r="E81" s="6" t="s">
        <v>136</v>
      </c>
      <c r="F81" s="6" t="s">
        <v>108</v>
      </c>
      <c r="G81" s="6"/>
      <c r="H81" s="11" t="n">
        <v>0</v>
      </c>
      <c r="I81" s="15" t="n">
        <f aca="false">IF(B81&gt;0,MIN(1,H81/B81),0)</f>
        <v>0</v>
      </c>
      <c r="J81" s="6" t="n">
        <f aca="false">IF(OR(E81="cesta",E81="vodný tok",E81="existujúca zástavba",E81="prístupový pás",E81="malý zvyšok"),0,IF(B81&gt;=2000,ROUND(B81/850,0),IF(E81="úzky pás (8–9 m)",0.5,1)))</f>
        <v>1</v>
      </c>
      <c r="K81" s="6" t="n">
        <f aca="false">IF(OR(G81="park + MŠ",G81="vreckový park / retencia"),0,J81)</f>
        <v>1</v>
      </c>
      <c r="L81" s="6" t="n">
        <f aca="false">IF(G81&lt;&gt;"",0,IF(E81="úzky pás (8–9 m)",1,IF(AND(OR(E81="rodinný dom",E81="veľká parcela"),B81&gt;=1100,C81&gt;=22),MAX(2,J81),J81)))</f>
        <v>1</v>
      </c>
      <c r="M81" s="6" t="n">
        <f aca="false">IF(OR(E81="cesta",E81="vodný tok",E81="existujúca zástavba",E81="prístupový pás",E81="malý zvyšok"),0,IF(B81&gt;=2000,INT(B81/300),MIN(4,MAX(1,INT(B81/300)))))</f>
        <v>1</v>
      </c>
    </row>
    <row r="82" customFormat="false" ht="15" hidden="false" customHeight="false" outlineLevel="0" collapsed="false">
      <c r="A82" s="6" t="s">
        <v>196</v>
      </c>
      <c r="B82" s="11" t="n">
        <v>3434</v>
      </c>
      <c r="C82" s="16" t="n">
        <v>60.3</v>
      </c>
      <c r="D82" s="16" t="n">
        <v>71.4</v>
      </c>
      <c r="E82" s="6" t="s">
        <v>197</v>
      </c>
      <c r="F82" s="6" t="s">
        <v>198</v>
      </c>
      <c r="G82" s="6"/>
      <c r="H82" s="11" t="n">
        <v>0</v>
      </c>
      <c r="I82" s="15" t="n">
        <f aca="false">IF(B82&gt;0,MIN(1,H82/B82),0)</f>
        <v>0</v>
      </c>
      <c r="J82" s="6" t="n">
        <f aca="false">IF(OR(E82="cesta",E82="vodný tok",E82="existujúca zástavba",E82="prístupový pás",E82="malý zvyšok"),0,IF(B82&gt;=2000,ROUND(B82/850,0),IF(E82="úzky pás (8–9 m)",0.5,1)))</f>
        <v>4</v>
      </c>
      <c r="K82" s="6" t="n">
        <f aca="false">IF(OR(G82="park + MŠ",G82="vreckový park / retencia"),0,J82)</f>
        <v>4</v>
      </c>
      <c r="L82" s="6" t="n">
        <f aca="false">IF(G82&lt;&gt;"",0,IF(E82="úzky pás (8–9 m)",1,IF(AND(OR(E82="rodinný dom",E82="veľká parcela"),B82&gt;=1100,C82&gt;=22),MAX(2,J82),J82)))</f>
        <v>4</v>
      </c>
      <c r="M82" s="6" t="n">
        <f aca="false">IF(OR(E82="cesta",E82="vodný tok",E82="existujúca zástavba",E82="prístupový pás",E82="malý zvyšok"),0,IF(B82&gt;=2000,INT(B82/300),MIN(4,MAX(1,INT(B82/300)))))</f>
        <v>11</v>
      </c>
    </row>
    <row r="83" customFormat="false" ht="15" hidden="false" customHeight="false" outlineLevel="0" collapsed="false">
      <c r="A83" s="6" t="s">
        <v>199</v>
      </c>
      <c r="B83" s="11" t="n">
        <v>472</v>
      </c>
      <c r="C83" s="16" t="n">
        <v>12</v>
      </c>
      <c r="D83" s="16" t="n">
        <v>71.9</v>
      </c>
      <c r="E83" s="6" t="s">
        <v>132</v>
      </c>
      <c r="F83" s="6" t="s">
        <v>175</v>
      </c>
      <c r="G83" s="6"/>
      <c r="H83" s="11" t="n">
        <v>21</v>
      </c>
      <c r="I83" s="15" t="n">
        <f aca="false">IF(B83&gt;0,MIN(1,H83/B83),0)</f>
        <v>0.0444915254237288</v>
      </c>
      <c r="J83" s="6" t="n">
        <f aca="false">IF(OR(E83="cesta",E83="vodný tok",E83="existujúca zástavba",E83="prístupový pás",E83="malý zvyšok"),0,IF(B83&gt;=2000,ROUND(B83/850,0),IF(E83="úzky pás (8–9 m)",0.5,1)))</f>
        <v>0</v>
      </c>
      <c r="K83" s="6" t="n">
        <f aca="false">IF(OR(G83="park + MŠ",G83="vreckový park / retencia"),0,J83)</f>
        <v>0</v>
      </c>
      <c r="L83" s="6" t="n">
        <f aca="false">IF(G83&lt;&gt;"",0,IF(E83="úzky pás (8–9 m)",1,IF(AND(OR(E83="rodinný dom",E83="veľká parcela"),B83&gt;=1100,C83&gt;=22),MAX(2,J83),J83)))</f>
        <v>0</v>
      </c>
      <c r="M83" s="6" t="n">
        <f aca="false">IF(OR(E83="cesta",E83="vodný tok",E83="existujúca zástavba",E83="prístupový pás",E83="malý zvyšok"),0,IF(B83&gt;=2000,INT(B83/300),MIN(4,MAX(1,INT(B83/300)))))</f>
        <v>0</v>
      </c>
    </row>
    <row r="84" customFormat="false" ht="15" hidden="false" customHeight="false" outlineLevel="0" collapsed="false">
      <c r="A84" s="6" t="s">
        <v>200</v>
      </c>
      <c r="B84" s="11" t="n">
        <v>92</v>
      </c>
      <c r="C84" s="16" t="n">
        <v>4.5</v>
      </c>
      <c r="D84" s="16" t="n">
        <v>63.3</v>
      </c>
      <c r="E84" s="6" t="s">
        <v>132</v>
      </c>
      <c r="F84" s="6" t="s">
        <v>175</v>
      </c>
      <c r="G84" s="6"/>
      <c r="H84" s="11" t="n">
        <v>5</v>
      </c>
      <c r="I84" s="15" t="n">
        <f aca="false">IF(B84&gt;0,MIN(1,H84/B84),0)</f>
        <v>0.0543478260869565</v>
      </c>
      <c r="J84" s="6" t="n">
        <f aca="false">IF(OR(E84="cesta",E84="vodný tok",E84="existujúca zástavba",E84="prístupový pás",E84="malý zvyšok"),0,IF(B84&gt;=2000,ROUND(B84/850,0),IF(E84="úzky pás (8–9 m)",0.5,1)))</f>
        <v>0</v>
      </c>
      <c r="K84" s="6" t="n">
        <f aca="false">IF(OR(G84="park + MŠ",G84="vreckový park / retencia"),0,J84)</f>
        <v>0</v>
      </c>
      <c r="L84" s="6" t="n">
        <f aca="false">IF(G84&lt;&gt;"",0,IF(E84="úzky pás (8–9 m)",1,IF(AND(OR(E84="rodinný dom",E84="veľká parcela"),B84&gt;=1100,C84&gt;=22),MAX(2,J84),J84)))</f>
        <v>0</v>
      </c>
      <c r="M84" s="6" t="n">
        <f aca="false">IF(OR(E84="cesta",E84="vodný tok",E84="existujúca zástavba",E84="prístupový pás",E84="malý zvyšok"),0,IF(B84&gt;=2000,INT(B84/300),MIN(4,MAX(1,INT(B84/300)))))</f>
        <v>0</v>
      </c>
    </row>
    <row r="85" customFormat="false" ht="15" hidden="false" customHeight="false" outlineLevel="0" collapsed="false">
      <c r="A85" s="6" t="s">
        <v>201</v>
      </c>
      <c r="B85" s="11" t="n">
        <v>35</v>
      </c>
      <c r="C85" s="16" t="n">
        <v>4.6</v>
      </c>
      <c r="D85" s="16" t="n">
        <v>13.2</v>
      </c>
      <c r="E85" s="6" t="s">
        <v>132</v>
      </c>
      <c r="F85" s="6" t="s">
        <v>175</v>
      </c>
      <c r="G85" s="6"/>
      <c r="H85" s="11" t="n">
        <v>0</v>
      </c>
      <c r="I85" s="15" t="n">
        <f aca="false">IF(B85&gt;0,MIN(1,H85/B85),0)</f>
        <v>0</v>
      </c>
      <c r="J85" s="6" t="n">
        <f aca="false">IF(OR(E85="cesta",E85="vodný tok",E85="existujúca zástavba",E85="prístupový pás",E85="malý zvyšok"),0,IF(B85&gt;=2000,ROUND(B85/850,0),IF(E85="úzky pás (8–9 m)",0.5,1)))</f>
        <v>0</v>
      </c>
      <c r="K85" s="6" t="n">
        <f aca="false">IF(OR(G85="park + MŠ",G85="vreckový park / retencia"),0,J85)</f>
        <v>0</v>
      </c>
      <c r="L85" s="6" t="n">
        <f aca="false">IF(G85&lt;&gt;"",0,IF(E85="úzky pás (8–9 m)",1,IF(AND(OR(E85="rodinný dom",E85="veľká parcela"),B85&gt;=1100,C85&gt;=22),MAX(2,J85),J85)))</f>
        <v>0</v>
      </c>
      <c r="M85" s="6" t="n">
        <f aca="false">IF(OR(E85="cesta",E85="vodný tok",E85="existujúca zástavba",E85="prístupový pás",E85="malý zvyšok"),0,IF(B85&gt;=2000,INT(B85/300),MIN(4,MAX(1,INT(B85/300)))))</f>
        <v>0</v>
      </c>
    </row>
    <row r="86" customFormat="false" ht="15" hidden="false" customHeight="false" outlineLevel="0" collapsed="false">
      <c r="A86" s="6" t="s">
        <v>202</v>
      </c>
      <c r="B86" s="11" t="n">
        <v>372</v>
      </c>
      <c r="C86" s="16" t="n">
        <v>13</v>
      </c>
      <c r="D86" s="16" t="n">
        <v>40.1</v>
      </c>
      <c r="E86" s="6" t="s">
        <v>147</v>
      </c>
      <c r="F86" s="6" t="s">
        <v>108</v>
      </c>
      <c r="G86" s="6"/>
      <c r="H86" s="11" t="n">
        <v>0</v>
      </c>
      <c r="I86" s="15" t="n">
        <f aca="false">IF(B86&gt;0,MIN(1,H86/B86),0)</f>
        <v>0</v>
      </c>
      <c r="J86" s="6" t="n">
        <f aca="false">IF(OR(E86="cesta",E86="vodný tok",E86="existujúca zástavba",E86="prístupový pás",E86="malý zvyšok"),0,IF(B86&gt;=2000,ROUND(B86/850,0),IF(E86="úzky pás (8–9 m)",0.5,1)))</f>
        <v>1</v>
      </c>
      <c r="K86" s="6" t="n">
        <f aca="false">IF(OR(G86="park + MŠ",G86="vreckový park / retencia"),0,J86)</f>
        <v>1</v>
      </c>
      <c r="L86" s="6" t="n">
        <f aca="false">IF(G86&lt;&gt;"",0,IF(E86="úzky pás (8–9 m)",1,IF(AND(OR(E86="rodinný dom",E86="veľká parcela"),B86&gt;=1100,C86&gt;=22),MAX(2,J86),J86)))</f>
        <v>1</v>
      </c>
      <c r="M86" s="6" t="n">
        <f aca="false">IF(OR(E86="cesta",E86="vodný tok",E86="existujúca zástavba",E86="prístupový pás",E86="malý zvyšok"),0,IF(B86&gt;=2000,INT(B86/300),MIN(4,MAX(1,INT(B86/300)))))</f>
        <v>1</v>
      </c>
    </row>
    <row r="87" customFormat="false" ht="15" hidden="false" customHeight="false" outlineLevel="0" collapsed="false">
      <c r="A87" s="6" t="s">
        <v>203</v>
      </c>
      <c r="B87" s="11" t="n">
        <v>456</v>
      </c>
      <c r="C87" s="16" t="n">
        <v>13</v>
      </c>
      <c r="D87" s="16" t="n">
        <v>52.7</v>
      </c>
      <c r="E87" s="6" t="s">
        <v>147</v>
      </c>
      <c r="F87" s="6" t="s">
        <v>108</v>
      </c>
      <c r="G87" s="6"/>
      <c r="H87" s="11" t="n">
        <v>0</v>
      </c>
      <c r="I87" s="15" t="n">
        <f aca="false">IF(B87&gt;0,MIN(1,H87/B87),0)</f>
        <v>0</v>
      </c>
      <c r="J87" s="6" t="n">
        <f aca="false">IF(OR(E87="cesta",E87="vodný tok",E87="existujúca zástavba",E87="prístupový pás",E87="malý zvyšok"),0,IF(B87&gt;=2000,ROUND(B87/850,0),IF(E87="úzky pás (8–9 m)",0.5,1)))</f>
        <v>1</v>
      </c>
      <c r="K87" s="6" t="n">
        <f aca="false">IF(OR(G87="park + MŠ",G87="vreckový park / retencia"),0,J87)</f>
        <v>1</v>
      </c>
      <c r="L87" s="6" t="n">
        <f aca="false">IF(G87&lt;&gt;"",0,IF(E87="úzky pás (8–9 m)",1,IF(AND(OR(E87="rodinný dom",E87="veľká parcela"),B87&gt;=1100,C87&gt;=22),MAX(2,J87),J87)))</f>
        <v>1</v>
      </c>
      <c r="M87" s="6" t="n">
        <f aca="false">IF(OR(E87="cesta",E87="vodný tok",E87="existujúca zástavba",E87="prístupový pás",E87="malý zvyšok"),0,IF(B87&gt;=2000,INT(B87/300),MIN(4,MAX(1,INT(B87/300)))))</f>
        <v>1</v>
      </c>
    </row>
    <row r="88" customFormat="false" ht="15" hidden="false" customHeight="false" outlineLevel="0" collapsed="false">
      <c r="A88" s="6" t="s">
        <v>204</v>
      </c>
      <c r="B88" s="11" t="n">
        <v>431</v>
      </c>
      <c r="C88" s="16" t="n">
        <v>13.1</v>
      </c>
      <c r="D88" s="16" t="n">
        <v>49.6</v>
      </c>
      <c r="E88" s="6" t="s">
        <v>147</v>
      </c>
      <c r="F88" s="6" t="s">
        <v>198</v>
      </c>
      <c r="G88" s="6"/>
      <c r="H88" s="11" t="n">
        <v>0</v>
      </c>
      <c r="I88" s="15" t="n">
        <f aca="false">IF(B88&gt;0,MIN(1,H88/B88),0)</f>
        <v>0</v>
      </c>
      <c r="J88" s="6" t="n">
        <f aca="false">IF(OR(E88="cesta",E88="vodný tok",E88="existujúca zástavba",E88="prístupový pás",E88="malý zvyšok"),0,IF(B88&gt;=2000,ROUND(B88/850,0),IF(E88="úzky pás (8–9 m)",0.5,1)))</f>
        <v>1</v>
      </c>
      <c r="K88" s="6" t="n">
        <f aca="false">IF(OR(G88="park + MŠ",G88="vreckový park / retencia"),0,J88)</f>
        <v>1</v>
      </c>
      <c r="L88" s="6" t="n">
        <f aca="false">IF(G88&lt;&gt;"",0,IF(E88="úzky pás (8–9 m)",1,IF(AND(OR(E88="rodinný dom",E88="veľká parcela"),B88&gt;=1100,C88&gt;=22),MAX(2,J88),J88)))</f>
        <v>1</v>
      </c>
      <c r="M88" s="6" t="n">
        <f aca="false">IF(OR(E88="cesta",E88="vodný tok",E88="existujúca zástavba",E88="prístupový pás",E88="malý zvyšok"),0,IF(B88&gt;=2000,INT(B88/300),MIN(4,MAX(1,INT(B88/300)))))</f>
        <v>1</v>
      </c>
    </row>
    <row r="89" customFormat="false" ht="15" hidden="false" customHeight="false" outlineLevel="0" collapsed="false">
      <c r="A89" s="6" t="s">
        <v>205</v>
      </c>
      <c r="B89" s="11" t="n">
        <v>498</v>
      </c>
      <c r="C89" s="16" t="n">
        <v>23.6</v>
      </c>
      <c r="D89" s="16" t="n">
        <v>29.4</v>
      </c>
      <c r="E89" s="6" t="s">
        <v>136</v>
      </c>
      <c r="F89" s="6" t="s">
        <v>175</v>
      </c>
      <c r="G89" s="6"/>
      <c r="H89" s="11" t="n">
        <v>0</v>
      </c>
      <c r="I89" s="15" t="n">
        <f aca="false">IF(B89&gt;0,MIN(1,H89/B89),0)</f>
        <v>0</v>
      </c>
      <c r="J89" s="6" t="n">
        <f aca="false">IF(OR(E89="cesta",E89="vodný tok",E89="existujúca zástavba",E89="prístupový pás",E89="malý zvyšok"),0,IF(B89&gt;=2000,ROUND(B89/850,0),IF(E89="úzky pás (8–9 m)",0.5,1)))</f>
        <v>1</v>
      </c>
      <c r="K89" s="6" t="n">
        <f aca="false">IF(OR(G89="park + MŠ",G89="vreckový park / retencia"),0,J89)</f>
        <v>1</v>
      </c>
      <c r="L89" s="6" t="n">
        <f aca="false">IF(G89&lt;&gt;"",0,IF(E89="úzky pás (8–9 m)",1,IF(AND(OR(E89="rodinný dom",E89="veľká parcela"),B89&gt;=1100,C89&gt;=22),MAX(2,J89),J89)))</f>
        <v>1</v>
      </c>
      <c r="M89" s="6" t="n">
        <f aca="false">IF(OR(E89="cesta",E89="vodný tok",E89="existujúca zástavba",E89="prístupový pás",E89="malý zvyšok"),0,IF(B89&gt;=2000,INT(B89/300),MIN(4,MAX(1,INT(B89/300)))))</f>
        <v>1</v>
      </c>
    </row>
    <row r="90" customFormat="false" ht="15" hidden="false" customHeight="false" outlineLevel="0" collapsed="false">
      <c r="A90" s="6" t="s">
        <v>206</v>
      </c>
      <c r="B90" s="11" t="n">
        <v>559</v>
      </c>
      <c r="C90" s="16" t="n">
        <v>22.2</v>
      </c>
      <c r="D90" s="16" t="n">
        <v>27.3</v>
      </c>
      <c r="E90" s="6" t="s">
        <v>136</v>
      </c>
      <c r="F90" s="6" t="s">
        <v>175</v>
      </c>
      <c r="G90" s="6" t="s">
        <v>207</v>
      </c>
      <c r="H90" s="11" t="n">
        <v>12</v>
      </c>
      <c r="I90" s="15" t="n">
        <f aca="false">IF(B90&gt;0,MIN(1,H90/B90),0)</f>
        <v>0.0214669051878354</v>
      </c>
      <c r="J90" s="6" t="n">
        <f aca="false">IF(OR(E90="cesta",E90="vodný tok",E90="existujúca zástavba",E90="prístupový pás",E90="malý zvyšok"),0,IF(B90&gt;=2000,ROUND(B90/850,0),IF(E90="úzky pás (8–9 m)",0.5,1)))</f>
        <v>1</v>
      </c>
      <c r="K90" s="6" t="n">
        <f aca="false">IF(OR(G90="park + MŠ",G90="vreckový park / retencia"),0,J90)</f>
        <v>1</v>
      </c>
      <c r="L90" s="6" t="n">
        <f aca="false">IF(G90&lt;&gt;"",0,IF(E90="úzky pás (8–9 m)",1,IF(AND(OR(E90="rodinný dom",E90="veľká parcela"),B90&gt;=1100,C90&gt;=22),MAX(2,J90),J90)))</f>
        <v>0</v>
      </c>
      <c r="M90" s="6" t="n">
        <f aca="false">IF(OR(E90="cesta",E90="vodný tok",E90="existujúca zástavba",E90="prístupový pás",E90="malý zvyšok"),0,IF(B90&gt;=2000,INT(B90/300),MIN(4,MAX(1,INT(B90/300)))))</f>
        <v>1</v>
      </c>
    </row>
    <row r="91" customFormat="false" ht="15" hidden="false" customHeight="false" outlineLevel="0" collapsed="false">
      <c r="A91" s="6" t="s">
        <v>208</v>
      </c>
      <c r="B91" s="11" t="n">
        <v>920</v>
      </c>
      <c r="C91" s="16" t="n">
        <v>26.6</v>
      </c>
      <c r="D91" s="16" t="n">
        <v>40.8</v>
      </c>
      <c r="E91" s="6" t="s">
        <v>136</v>
      </c>
      <c r="F91" s="6" t="s">
        <v>108</v>
      </c>
      <c r="G91" s="6"/>
      <c r="H91" s="11" t="n">
        <v>0</v>
      </c>
      <c r="I91" s="15" t="n">
        <f aca="false">IF(B91&gt;0,MIN(1,H91/B91),0)</f>
        <v>0</v>
      </c>
      <c r="J91" s="6" t="n">
        <f aca="false">IF(OR(E91="cesta",E91="vodný tok",E91="existujúca zástavba",E91="prístupový pás",E91="malý zvyšok"),0,IF(B91&gt;=2000,ROUND(B91/850,0),IF(E91="úzky pás (8–9 m)",0.5,1)))</f>
        <v>1</v>
      </c>
      <c r="K91" s="6" t="n">
        <f aca="false">IF(OR(G91="park + MŠ",G91="vreckový park / retencia"),0,J91)</f>
        <v>1</v>
      </c>
      <c r="L91" s="6" t="n">
        <f aca="false">IF(G91&lt;&gt;"",0,IF(E91="úzky pás (8–9 m)",1,IF(AND(OR(E91="rodinný dom",E91="veľká parcela"),B91&gt;=1100,C91&gt;=22),MAX(2,J91),J91)))</f>
        <v>1</v>
      </c>
      <c r="M91" s="6" t="n">
        <f aca="false">IF(OR(E91="cesta",E91="vodný tok",E91="existujúca zástavba",E91="prístupový pás",E91="malý zvyšok"),0,IF(B91&gt;=2000,INT(B91/300),MIN(4,MAX(1,INT(B91/300)))))</f>
        <v>3</v>
      </c>
    </row>
    <row r="92" customFormat="false" ht="15" hidden="false" customHeight="false" outlineLevel="0" collapsed="false">
      <c r="A92" s="6" t="s">
        <v>209</v>
      </c>
      <c r="B92" s="11" t="n">
        <v>649</v>
      </c>
      <c r="C92" s="16" t="n">
        <v>27.5</v>
      </c>
      <c r="D92" s="16" t="n">
        <v>28.5</v>
      </c>
      <c r="E92" s="6" t="s">
        <v>136</v>
      </c>
      <c r="F92" s="6" t="s">
        <v>175</v>
      </c>
      <c r="G92" s="6" t="s">
        <v>207</v>
      </c>
      <c r="H92" s="11" t="n">
        <v>0</v>
      </c>
      <c r="I92" s="15" t="n">
        <f aca="false">IF(B92&gt;0,MIN(1,H92/B92),0)</f>
        <v>0</v>
      </c>
      <c r="J92" s="6" t="n">
        <f aca="false">IF(OR(E92="cesta",E92="vodný tok",E92="existujúca zástavba",E92="prístupový pás",E92="malý zvyšok"),0,IF(B92&gt;=2000,ROUND(B92/850,0),IF(E92="úzky pás (8–9 m)",0.5,1)))</f>
        <v>1</v>
      </c>
      <c r="K92" s="6" t="n">
        <f aca="false">IF(OR(G92="park + MŠ",G92="vreckový park / retencia"),0,J92)</f>
        <v>1</v>
      </c>
      <c r="L92" s="6" t="n">
        <f aca="false">IF(G92&lt;&gt;"",0,IF(E92="úzky pás (8–9 m)",1,IF(AND(OR(E92="rodinný dom",E92="veľká parcela"),B92&gt;=1100,C92&gt;=22),MAX(2,J92),J92)))</f>
        <v>0</v>
      </c>
      <c r="M92" s="6" t="n">
        <f aca="false">IF(OR(E92="cesta",E92="vodný tok",E92="existujúca zástavba",E92="prístupový pás",E92="malý zvyšok"),0,IF(B92&gt;=2000,INT(B92/300),MIN(4,MAX(1,INT(B92/300)))))</f>
        <v>2</v>
      </c>
    </row>
    <row r="93" customFormat="false" ht="15" hidden="false" customHeight="false" outlineLevel="0" collapsed="false">
      <c r="A93" s="6" t="s">
        <v>210</v>
      </c>
      <c r="B93" s="11" t="n">
        <v>546</v>
      </c>
      <c r="C93" s="16" t="n">
        <v>23.5</v>
      </c>
      <c r="D93" s="16" t="n">
        <v>24.4</v>
      </c>
      <c r="E93" s="6" t="s">
        <v>136</v>
      </c>
      <c r="F93" s="6" t="s">
        <v>108</v>
      </c>
      <c r="G93" s="6"/>
      <c r="H93" s="11" t="n">
        <v>0</v>
      </c>
      <c r="I93" s="15" t="n">
        <f aca="false">IF(B93&gt;0,MIN(1,H93/B93),0)</f>
        <v>0</v>
      </c>
      <c r="J93" s="6" t="n">
        <f aca="false">IF(OR(E93="cesta",E93="vodný tok",E93="existujúca zástavba",E93="prístupový pás",E93="malý zvyšok"),0,IF(B93&gt;=2000,ROUND(B93/850,0),IF(E93="úzky pás (8–9 m)",0.5,1)))</f>
        <v>1</v>
      </c>
      <c r="K93" s="6" t="n">
        <f aca="false">IF(OR(G93="park + MŠ",G93="vreckový park / retencia"),0,J93)</f>
        <v>1</v>
      </c>
      <c r="L93" s="6" t="n">
        <f aca="false">IF(G93&lt;&gt;"",0,IF(E93="úzky pás (8–9 m)",1,IF(AND(OR(E93="rodinný dom",E93="veľká parcela"),B93&gt;=1100,C93&gt;=22),MAX(2,J93),J93)))</f>
        <v>1</v>
      </c>
      <c r="M93" s="6" t="n">
        <f aca="false">IF(OR(E93="cesta",E93="vodný tok",E93="existujúca zástavba",E93="prístupový pás",E93="malý zvyšok"),0,IF(B93&gt;=2000,INT(B93/300),MIN(4,MAX(1,INT(B93/300)))))</f>
        <v>1</v>
      </c>
    </row>
    <row r="94" customFormat="false" ht="15" hidden="false" customHeight="false" outlineLevel="0" collapsed="false">
      <c r="A94" s="6" t="s">
        <v>211</v>
      </c>
      <c r="B94" s="11" t="n">
        <v>506</v>
      </c>
      <c r="C94" s="16" t="n">
        <v>20.7</v>
      </c>
      <c r="D94" s="16" t="n">
        <v>25.7</v>
      </c>
      <c r="E94" s="6" t="s">
        <v>136</v>
      </c>
      <c r="F94" s="6" t="s">
        <v>108</v>
      </c>
      <c r="G94" s="6"/>
      <c r="H94" s="11" t="n">
        <v>0</v>
      </c>
      <c r="I94" s="15" t="n">
        <f aca="false">IF(B94&gt;0,MIN(1,H94/B94),0)</f>
        <v>0</v>
      </c>
      <c r="J94" s="6" t="n">
        <f aca="false">IF(OR(E94="cesta",E94="vodný tok",E94="existujúca zástavba",E94="prístupový pás",E94="malý zvyšok"),0,IF(B94&gt;=2000,ROUND(B94/850,0),IF(E94="úzky pás (8–9 m)",0.5,1)))</f>
        <v>1</v>
      </c>
      <c r="K94" s="6" t="n">
        <f aca="false">IF(OR(G94="park + MŠ",G94="vreckový park / retencia"),0,J94)</f>
        <v>1</v>
      </c>
      <c r="L94" s="6" t="n">
        <f aca="false">IF(G94&lt;&gt;"",0,IF(E94="úzky pás (8–9 m)",1,IF(AND(OR(E94="rodinný dom",E94="veľká parcela"),B94&gt;=1100,C94&gt;=22),MAX(2,J94),J94)))</f>
        <v>1</v>
      </c>
      <c r="M94" s="6" t="n">
        <f aca="false">IF(OR(E94="cesta",E94="vodný tok",E94="existujúca zástavba",E94="prístupový pás",E94="malý zvyšok"),0,IF(B94&gt;=2000,INT(B94/300),MIN(4,MAX(1,INT(B94/300)))))</f>
        <v>1</v>
      </c>
    </row>
    <row r="95" customFormat="false" ht="15" hidden="false" customHeight="false" outlineLevel="0" collapsed="false">
      <c r="A95" s="6" t="s">
        <v>212</v>
      </c>
      <c r="B95" s="11" t="n">
        <v>748</v>
      </c>
      <c r="C95" s="16" t="n">
        <v>24.2</v>
      </c>
      <c r="D95" s="16" t="n">
        <v>37.1</v>
      </c>
      <c r="E95" s="6" t="s">
        <v>136</v>
      </c>
      <c r="F95" s="6" t="s">
        <v>108</v>
      </c>
      <c r="G95" s="6"/>
      <c r="H95" s="11" t="n">
        <v>0</v>
      </c>
      <c r="I95" s="15" t="n">
        <f aca="false">IF(B95&gt;0,MIN(1,H95/B95),0)</f>
        <v>0</v>
      </c>
      <c r="J95" s="6" t="n">
        <f aca="false">IF(OR(E95="cesta",E95="vodný tok",E95="existujúca zástavba",E95="prístupový pás",E95="malý zvyšok"),0,IF(B95&gt;=2000,ROUND(B95/850,0),IF(E95="úzky pás (8–9 m)",0.5,1)))</f>
        <v>1</v>
      </c>
      <c r="K95" s="6" t="n">
        <f aca="false">IF(OR(G95="park + MŠ",G95="vreckový park / retencia"),0,J95)</f>
        <v>1</v>
      </c>
      <c r="L95" s="6" t="n">
        <f aca="false">IF(G95&lt;&gt;"",0,IF(E95="úzky pás (8–9 m)",1,IF(AND(OR(E95="rodinný dom",E95="veľká parcela"),B95&gt;=1100,C95&gt;=22),MAX(2,J95),J95)))</f>
        <v>1</v>
      </c>
      <c r="M95" s="6" t="n">
        <f aca="false">IF(OR(E95="cesta",E95="vodný tok",E95="existujúca zástavba",E95="prístupový pás",E95="malý zvyšok"),0,IF(B95&gt;=2000,INT(B95/300),MIN(4,MAX(1,INT(B95/300)))))</f>
        <v>2</v>
      </c>
    </row>
    <row r="96" customFormat="false" ht="15" hidden="false" customHeight="false" outlineLevel="0" collapsed="false">
      <c r="A96" s="6" t="s">
        <v>213</v>
      </c>
      <c r="B96" s="11" t="n">
        <v>490</v>
      </c>
      <c r="C96" s="16" t="n">
        <v>20.2</v>
      </c>
      <c r="D96" s="16" t="n">
        <v>26.4</v>
      </c>
      <c r="E96" s="6" t="s">
        <v>136</v>
      </c>
      <c r="F96" s="6" t="s">
        <v>175</v>
      </c>
      <c r="G96" s="6"/>
      <c r="H96" s="11" t="n">
        <v>0</v>
      </c>
      <c r="I96" s="15" t="n">
        <f aca="false">IF(B96&gt;0,MIN(1,H96/B96),0)</f>
        <v>0</v>
      </c>
      <c r="J96" s="6" t="n">
        <f aca="false">IF(OR(E96="cesta",E96="vodný tok",E96="existujúca zástavba",E96="prístupový pás",E96="malý zvyšok"),0,IF(B96&gt;=2000,ROUND(B96/850,0),IF(E96="úzky pás (8–9 m)",0.5,1)))</f>
        <v>1</v>
      </c>
      <c r="K96" s="6" t="n">
        <f aca="false">IF(OR(G96="park + MŠ",G96="vreckový park / retencia"),0,J96)</f>
        <v>1</v>
      </c>
      <c r="L96" s="6" t="n">
        <f aca="false">IF(G96&lt;&gt;"",0,IF(E96="úzky pás (8–9 m)",1,IF(AND(OR(E96="rodinný dom",E96="veľká parcela"),B96&gt;=1100,C96&gt;=22),MAX(2,J96),J96)))</f>
        <v>1</v>
      </c>
      <c r="M96" s="6" t="n">
        <f aca="false">IF(OR(E96="cesta",E96="vodný tok",E96="existujúca zástavba",E96="prístupový pás",E96="malý zvyšok"),0,IF(B96&gt;=2000,INT(B96/300),MIN(4,MAX(1,INT(B96/300)))))</f>
        <v>1</v>
      </c>
    </row>
    <row r="97" customFormat="false" ht="15" hidden="false" customHeight="false" outlineLevel="0" collapsed="false">
      <c r="A97" s="6" t="s">
        <v>214</v>
      </c>
      <c r="B97" s="11" t="n">
        <v>484</v>
      </c>
      <c r="C97" s="16" t="n">
        <v>26.6</v>
      </c>
      <c r="D97" s="16" t="n">
        <v>35.7</v>
      </c>
      <c r="E97" s="6" t="s">
        <v>136</v>
      </c>
      <c r="F97" s="6" t="s">
        <v>175</v>
      </c>
      <c r="G97" s="6"/>
      <c r="H97" s="11" t="n">
        <v>9</v>
      </c>
      <c r="I97" s="15" t="n">
        <f aca="false">IF(B97&gt;0,MIN(1,H97/B97),0)</f>
        <v>0.0185950413223141</v>
      </c>
      <c r="J97" s="6" t="n">
        <f aca="false">IF(OR(E97="cesta",E97="vodný tok",E97="existujúca zástavba",E97="prístupový pás",E97="malý zvyšok"),0,IF(B97&gt;=2000,ROUND(B97/850,0),IF(E97="úzky pás (8–9 m)",0.5,1)))</f>
        <v>1</v>
      </c>
      <c r="K97" s="6" t="n">
        <f aca="false">IF(OR(G97="park + MŠ",G97="vreckový park / retencia"),0,J97)</f>
        <v>1</v>
      </c>
      <c r="L97" s="6" t="n">
        <f aca="false">IF(G97&lt;&gt;"",0,IF(E97="úzky pás (8–9 m)",1,IF(AND(OR(E97="rodinný dom",E97="veľká parcela"),B97&gt;=1100,C97&gt;=22),MAX(2,J97),J97)))</f>
        <v>1</v>
      </c>
      <c r="M97" s="6" t="n">
        <f aca="false">IF(OR(E97="cesta",E97="vodný tok",E97="existujúca zástavba",E97="prístupový pás",E97="malý zvyšok"),0,IF(B97&gt;=2000,INT(B97/300),MIN(4,MAX(1,INT(B97/300)))))</f>
        <v>1</v>
      </c>
    </row>
    <row r="98" customFormat="false" ht="15" hidden="false" customHeight="false" outlineLevel="0" collapsed="false">
      <c r="A98" s="6" t="s">
        <v>215</v>
      </c>
      <c r="B98" s="11" t="n">
        <v>75</v>
      </c>
      <c r="C98" s="16" t="n">
        <v>3.5</v>
      </c>
      <c r="D98" s="16" t="n">
        <v>22</v>
      </c>
      <c r="E98" s="6" t="s">
        <v>132</v>
      </c>
      <c r="F98" s="6" t="s">
        <v>175</v>
      </c>
      <c r="G98" s="6"/>
      <c r="H98" s="11" t="n">
        <v>0</v>
      </c>
      <c r="I98" s="15" t="n">
        <f aca="false">IF(B98&gt;0,MIN(1,H98/B98),0)</f>
        <v>0</v>
      </c>
      <c r="J98" s="6" t="n">
        <f aca="false">IF(OR(E98="cesta",E98="vodný tok",E98="existujúca zástavba",E98="prístupový pás",E98="malý zvyšok"),0,IF(B98&gt;=2000,ROUND(B98/850,0),IF(E98="úzky pás (8–9 m)",0.5,1)))</f>
        <v>0</v>
      </c>
      <c r="K98" s="6" t="n">
        <f aca="false">IF(OR(G98="park + MŠ",G98="vreckový park / retencia"),0,J98)</f>
        <v>0</v>
      </c>
      <c r="L98" s="6" t="n">
        <f aca="false">IF(G98&lt;&gt;"",0,IF(E98="úzky pás (8–9 m)",1,IF(AND(OR(E98="rodinný dom",E98="veľká parcela"),B98&gt;=1100,C98&gt;=22),MAX(2,J98),J98)))</f>
        <v>0</v>
      </c>
      <c r="M98" s="6" t="n">
        <f aca="false">IF(OR(E98="cesta",E98="vodný tok",E98="existujúca zástavba",E98="prístupový pás",E98="malý zvyšok"),0,IF(B98&gt;=2000,INT(B98/300),MIN(4,MAX(1,INT(B98/300)))))</f>
        <v>0</v>
      </c>
    </row>
    <row r="99" customFormat="false" ht="15" hidden="false" customHeight="false" outlineLevel="0" collapsed="false">
      <c r="A99" s="6" t="s">
        <v>216</v>
      </c>
      <c r="B99" s="11" t="n">
        <v>560</v>
      </c>
      <c r="C99" s="16" t="n">
        <v>21.7</v>
      </c>
      <c r="D99" s="16" t="n">
        <v>28.2</v>
      </c>
      <c r="E99" s="6" t="s">
        <v>136</v>
      </c>
      <c r="F99" s="6" t="s">
        <v>108</v>
      </c>
      <c r="G99" s="6"/>
      <c r="H99" s="11" t="n">
        <v>0</v>
      </c>
      <c r="I99" s="15" t="n">
        <f aca="false">IF(B99&gt;0,MIN(1,H99/B99),0)</f>
        <v>0</v>
      </c>
      <c r="J99" s="6" t="n">
        <f aca="false">IF(OR(E99="cesta",E99="vodný tok",E99="existujúca zástavba",E99="prístupový pás",E99="malý zvyšok"),0,IF(B99&gt;=2000,ROUND(B99/850,0),IF(E99="úzky pás (8–9 m)",0.5,1)))</f>
        <v>1</v>
      </c>
      <c r="K99" s="6" t="n">
        <f aca="false">IF(OR(G99="park + MŠ",G99="vreckový park / retencia"),0,J99)</f>
        <v>1</v>
      </c>
      <c r="L99" s="6" t="n">
        <f aca="false">IF(G99&lt;&gt;"",0,IF(E99="úzky pás (8–9 m)",1,IF(AND(OR(E99="rodinný dom",E99="veľká parcela"),B99&gt;=1100,C99&gt;=22),MAX(2,J99),J99)))</f>
        <v>1</v>
      </c>
      <c r="M99" s="6" t="n">
        <f aca="false">IF(OR(E99="cesta",E99="vodný tok",E99="existujúca zástavba",E99="prístupový pás",E99="malý zvyšok"),0,IF(B99&gt;=2000,INT(B99/300),MIN(4,MAX(1,INT(B99/300)))))</f>
        <v>1</v>
      </c>
    </row>
    <row r="100" customFormat="false" ht="15" hidden="false" customHeight="false" outlineLevel="0" collapsed="false">
      <c r="A100" s="6" t="s">
        <v>217</v>
      </c>
      <c r="B100" s="11" t="n">
        <v>560</v>
      </c>
      <c r="C100" s="16" t="n">
        <v>22.1</v>
      </c>
      <c r="D100" s="16" t="n">
        <v>25.6</v>
      </c>
      <c r="E100" s="6" t="s">
        <v>136</v>
      </c>
      <c r="F100" s="6" t="s">
        <v>108</v>
      </c>
      <c r="G100" s="6"/>
      <c r="H100" s="11" t="n">
        <v>0</v>
      </c>
      <c r="I100" s="15" t="n">
        <f aca="false">IF(B100&gt;0,MIN(1,H100/B100),0)</f>
        <v>0</v>
      </c>
      <c r="J100" s="6" t="n">
        <f aca="false">IF(OR(E100="cesta",E100="vodný tok",E100="existujúca zástavba",E100="prístupový pás",E100="malý zvyšok"),0,IF(B100&gt;=2000,ROUND(B100/850,0),IF(E100="úzky pás (8–9 m)",0.5,1)))</f>
        <v>1</v>
      </c>
      <c r="K100" s="6" t="n">
        <f aca="false">IF(OR(G100="park + MŠ",G100="vreckový park / retencia"),0,J100)</f>
        <v>1</v>
      </c>
      <c r="L100" s="6" t="n">
        <f aca="false">IF(G100&lt;&gt;"",0,IF(E100="úzky pás (8–9 m)",1,IF(AND(OR(E100="rodinný dom",E100="veľká parcela"),B100&gt;=1100,C100&gt;=22),MAX(2,J100),J100)))</f>
        <v>1</v>
      </c>
      <c r="M100" s="6" t="n">
        <f aca="false">IF(OR(E100="cesta",E100="vodný tok",E100="existujúca zástavba",E100="prístupový pás",E100="malý zvyšok"),0,IF(B100&gt;=2000,INT(B100/300),MIN(4,MAX(1,INT(B100/300)))))</f>
        <v>1</v>
      </c>
    </row>
    <row r="101" customFormat="false" ht="15" hidden="false" customHeight="false" outlineLevel="0" collapsed="false">
      <c r="A101" s="6" t="s">
        <v>218</v>
      </c>
      <c r="B101" s="11" t="n">
        <v>560</v>
      </c>
      <c r="C101" s="16" t="n">
        <v>22.2</v>
      </c>
      <c r="D101" s="16" t="n">
        <v>25.3</v>
      </c>
      <c r="E101" s="6" t="s">
        <v>136</v>
      </c>
      <c r="F101" s="6" t="s">
        <v>108</v>
      </c>
      <c r="G101" s="6"/>
      <c r="H101" s="11" t="n">
        <v>0</v>
      </c>
      <c r="I101" s="15" t="n">
        <f aca="false">IF(B101&gt;0,MIN(1,H101/B101),0)</f>
        <v>0</v>
      </c>
      <c r="J101" s="6" t="n">
        <f aca="false">IF(OR(E101="cesta",E101="vodný tok",E101="existujúca zástavba",E101="prístupový pás",E101="malý zvyšok"),0,IF(B101&gt;=2000,ROUND(B101/850,0),IF(E101="úzky pás (8–9 m)",0.5,1)))</f>
        <v>1</v>
      </c>
      <c r="K101" s="6" t="n">
        <f aca="false">IF(OR(G101="park + MŠ",G101="vreckový park / retencia"),0,J101)</f>
        <v>1</v>
      </c>
      <c r="L101" s="6" t="n">
        <f aca="false">IF(G101&lt;&gt;"",0,IF(E101="úzky pás (8–9 m)",1,IF(AND(OR(E101="rodinný dom",E101="veľká parcela"),B101&gt;=1100,C101&gt;=22),MAX(2,J101),J101)))</f>
        <v>1</v>
      </c>
      <c r="M101" s="6" t="n">
        <f aca="false">IF(OR(E101="cesta",E101="vodný tok",E101="existujúca zástavba",E101="prístupový pás",E101="malý zvyšok"),0,IF(B101&gt;=2000,INT(B101/300),MIN(4,MAX(1,INT(B101/300)))))</f>
        <v>1</v>
      </c>
    </row>
    <row r="102" customFormat="false" ht="15" hidden="false" customHeight="false" outlineLevel="0" collapsed="false">
      <c r="A102" s="6" t="s">
        <v>219</v>
      </c>
      <c r="B102" s="11" t="n">
        <v>560</v>
      </c>
      <c r="C102" s="16" t="n">
        <v>22.5</v>
      </c>
      <c r="D102" s="16" t="n">
        <v>25.4</v>
      </c>
      <c r="E102" s="6" t="s">
        <v>136</v>
      </c>
      <c r="F102" s="6" t="s">
        <v>108</v>
      </c>
      <c r="G102" s="6"/>
      <c r="H102" s="11" t="n">
        <v>45</v>
      </c>
      <c r="I102" s="15" t="n">
        <f aca="false">IF(B102&gt;0,MIN(1,H102/B102),0)</f>
        <v>0.0803571428571429</v>
      </c>
      <c r="J102" s="6" t="n">
        <f aca="false">IF(OR(E102="cesta",E102="vodný tok",E102="existujúca zástavba",E102="prístupový pás",E102="malý zvyšok"),0,IF(B102&gt;=2000,ROUND(B102/850,0),IF(E102="úzky pás (8–9 m)",0.5,1)))</f>
        <v>1</v>
      </c>
      <c r="K102" s="6" t="n">
        <f aca="false">IF(OR(G102="park + MŠ",G102="vreckový park / retencia"),0,J102)</f>
        <v>1</v>
      </c>
      <c r="L102" s="6" t="n">
        <f aca="false">IF(G102&lt;&gt;"",0,IF(E102="úzky pás (8–9 m)",1,IF(AND(OR(E102="rodinný dom",E102="veľká parcela"),B102&gt;=1100,C102&gt;=22),MAX(2,J102),J102)))</f>
        <v>1</v>
      </c>
      <c r="M102" s="6" t="n">
        <f aca="false">IF(OR(E102="cesta",E102="vodný tok",E102="existujúca zástavba",E102="prístupový pás",E102="malý zvyšok"),0,IF(B102&gt;=2000,INT(B102/300),MIN(4,MAX(1,INT(B102/300)))))</f>
        <v>1</v>
      </c>
    </row>
    <row r="103" customFormat="false" ht="15" hidden="false" customHeight="false" outlineLevel="0" collapsed="false">
      <c r="A103" s="6" t="s">
        <v>220</v>
      </c>
      <c r="B103" s="11" t="n">
        <v>560</v>
      </c>
      <c r="C103" s="16" t="n">
        <v>23.8</v>
      </c>
      <c r="D103" s="16" t="n">
        <v>23.9</v>
      </c>
      <c r="E103" s="6" t="s">
        <v>136</v>
      </c>
      <c r="F103" s="6" t="s">
        <v>108</v>
      </c>
      <c r="G103" s="6"/>
      <c r="H103" s="11" t="n">
        <v>48</v>
      </c>
      <c r="I103" s="15" t="n">
        <f aca="false">IF(B103&gt;0,MIN(1,H103/B103),0)</f>
        <v>0.0857142857142857</v>
      </c>
      <c r="J103" s="6" t="n">
        <f aca="false">IF(OR(E103="cesta",E103="vodný tok",E103="existujúca zástavba",E103="prístupový pás",E103="malý zvyšok"),0,IF(B103&gt;=2000,ROUND(B103/850,0),IF(E103="úzky pás (8–9 m)",0.5,1)))</f>
        <v>1</v>
      </c>
      <c r="K103" s="6" t="n">
        <f aca="false">IF(OR(G103="park + MŠ",G103="vreckový park / retencia"),0,J103)</f>
        <v>1</v>
      </c>
      <c r="L103" s="6" t="n">
        <f aca="false">IF(G103&lt;&gt;"",0,IF(E103="úzky pás (8–9 m)",1,IF(AND(OR(E103="rodinný dom",E103="veľká parcela"),B103&gt;=1100,C103&gt;=22),MAX(2,J103),J103)))</f>
        <v>1</v>
      </c>
      <c r="M103" s="6" t="n">
        <f aca="false">IF(OR(E103="cesta",E103="vodný tok",E103="existujúca zástavba",E103="prístupový pás",E103="malý zvyšok"),0,IF(B103&gt;=2000,INT(B103/300),MIN(4,MAX(1,INT(B103/300)))))</f>
        <v>1</v>
      </c>
    </row>
    <row r="104" customFormat="false" ht="15" hidden="false" customHeight="false" outlineLevel="0" collapsed="false">
      <c r="A104" s="6" t="s">
        <v>221</v>
      </c>
      <c r="B104" s="11" t="n">
        <v>560</v>
      </c>
      <c r="C104" s="16" t="n">
        <v>23.7</v>
      </c>
      <c r="D104" s="16" t="n">
        <v>23.8</v>
      </c>
      <c r="E104" s="6" t="s">
        <v>136</v>
      </c>
      <c r="F104" s="6" t="s">
        <v>108</v>
      </c>
      <c r="G104" s="6"/>
      <c r="H104" s="11" t="n">
        <v>0</v>
      </c>
      <c r="I104" s="15" t="n">
        <f aca="false">IF(B104&gt;0,MIN(1,H104/B104),0)</f>
        <v>0</v>
      </c>
      <c r="J104" s="6" t="n">
        <f aca="false">IF(OR(E104="cesta",E104="vodný tok",E104="existujúca zástavba",E104="prístupový pás",E104="malý zvyšok"),0,IF(B104&gt;=2000,ROUND(B104/850,0),IF(E104="úzky pás (8–9 m)",0.5,1)))</f>
        <v>1</v>
      </c>
      <c r="K104" s="6" t="n">
        <f aca="false">IF(OR(G104="park + MŠ",G104="vreckový park / retencia"),0,J104)</f>
        <v>1</v>
      </c>
      <c r="L104" s="6" t="n">
        <f aca="false">IF(G104&lt;&gt;"",0,IF(E104="úzky pás (8–9 m)",1,IF(AND(OR(E104="rodinný dom",E104="veľká parcela"),B104&gt;=1100,C104&gt;=22),MAX(2,J104),J104)))</f>
        <v>1</v>
      </c>
      <c r="M104" s="6" t="n">
        <f aca="false">IF(OR(E104="cesta",E104="vodný tok",E104="existujúca zástavba",E104="prístupový pás",E104="malý zvyšok"),0,IF(B104&gt;=2000,INT(B104/300),MIN(4,MAX(1,INT(B104/300)))))</f>
        <v>1</v>
      </c>
    </row>
    <row r="105" customFormat="false" ht="15" hidden="false" customHeight="false" outlineLevel="0" collapsed="false">
      <c r="A105" s="6" t="s">
        <v>222</v>
      </c>
      <c r="B105" s="11" t="n">
        <v>560</v>
      </c>
      <c r="C105" s="16" t="n">
        <v>23.3</v>
      </c>
      <c r="D105" s="16" t="n">
        <v>24.3</v>
      </c>
      <c r="E105" s="6" t="s">
        <v>136</v>
      </c>
      <c r="F105" s="6" t="s">
        <v>108</v>
      </c>
      <c r="G105" s="6"/>
      <c r="H105" s="11" t="n">
        <v>0</v>
      </c>
      <c r="I105" s="15" t="n">
        <f aca="false">IF(B105&gt;0,MIN(1,H105/B105),0)</f>
        <v>0</v>
      </c>
      <c r="J105" s="6" t="n">
        <f aca="false">IF(OR(E105="cesta",E105="vodný tok",E105="existujúca zástavba",E105="prístupový pás",E105="malý zvyšok"),0,IF(B105&gt;=2000,ROUND(B105/850,0),IF(E105="úzky pás (8–9 m)",0.5,1)))</f>
        <v>1</v>
      </c>
      <c r="K105" s="6" t="n">
        <f aca="false">IF(OR(G105="park + MŠ",G105="vreckový park / retencia"),0,J105)</f>
        <v>1</v>
      </c>
      <c r="L105" s="6" t="n">
        <f aca="false">IF(G105&lt;&gt;"",0,IF(E105="úzky pás (8–9 m)",1,IF(AND(OR(E105="rodinný dom",E105="veľká parcela"),B105&gt;=1100,C105&gt;=22),MAX(2,J105),J105)))</f>
        <v>1</v>
      </c>
      <c r="M105" s="6" t="n">
        <f aca="false">IF(OR(E105="cesta",E105="vodný tok",E105="existujúca zástavba",E105="prístupový pás",E105="malý zvyšok"),0,IF(B105&gt;=2000,INT(B105/300),MIN(4,MAX(1,INT(B105/300)))))</f>
        <v>1</v>
      </c>
    </row>
    <row r="106" customFormat="false" ht="15" hidden="false" customHeight="false" outlineLevel="0" collapsed="false">
      <c r="A106" s="6" t="s">
        <v>223</v>
      </c>
      <c r="B106" s="11" t="n">
        <v>560</v>
      </c>
      <c r="C106" s="16" t="n">
        <v>23.2</v>
      </c>
      <c r="D106" s="16" t="n">
        <v>26.8</v>
      </c>
      <c r="E106" s="6" t="s">
        <v>136</v>
      </c>
      <c r="F106" s="6" t="s">
        <v>108</v>
      </c>
      <c r="G106" s="6"/>
      <c r="H106" s="11" t="n">
        <v>0</v>
      </c>
      <c r="I106" s="15" t="n">
        <f aca="false">IF(B106&gt;0,MIN(1,H106/B106),0)</f>
        <v>0</v>
      </c>
      <c r="J106" s="6" t="n">
        <f aca="false">IF(OR(E106="cesta",E106="vodný tok",E106="existujúca zástavba",E106="prístupový pás",E106="malý zvyšok"),0,IF(B106&gt;=2000,ROUND(B106/850,0),IF(E106="úzky pás (8–9 m)",0.5,1)))</f>
        <v>1</v>
      </c>
      <c r="K106" s="6" t="n">
        <f aca="false">IF(OR(G106="park + MŠ",G106="vreckový park / retencia"),0,J106)</f>
        <v>1</v>
      </c>
      <c r="L106" s="6" t="n">
        <f aca="false">IF(G106&lt;&gt;"",0,IF(E106="úzky pás (8–9 m)",1,IF(AND(OR(E106="rodinný dom",E106="veľká parcela"),B106&gt;=1100,C106&gt;=22),MAX(2,J106),J106)))</f>
        <v>1</v>
      </c>
      <c r="M106" s="6" t="n">
        <f aca="false">IF(OR(E106="cesta",E106="vodný tok",E106="existujúca zástavba",E106="prístupový pás",E106="malý zvyšok"),0,IF(B106&gt;=2000,INT(B106/300),MIN(4,MAX(1,INT(B106/300)))))</f>
        <v>1</v>
      </c>
    </row>
    <row r="107" customFormat="false" ht="15" hidden="false" customHeight="false" outlineLevel="0" collapsed="false">
      <c r="A107" s="6" t="s">
        <v>224</v>
      </c>
      <c r="B107" s="11" t="n">
        <v>515</v>
      </c>
      <c r="C107" s="16" t="n">
        <v>11</v>
      </c>
      <c r="D107" s="16" t="n">
        <v>100.8</v>
      </c>
      <c r="E107" s="6" t="s">
        <v>132</v>
      </c>
      <c r="F107" s="6" t="s">
        <v>108</v>
      </c>
      <c r="G107" s="6"/>
      <c r="H107" s="11" t="n">
        <v>18</v>
      </c>
      <c r="I107" s="15" t="n">
        <f aca="false">IF(B107&gt;0,MIN(1,H107/B107),0)</f>
        <v>0.0349514563106796</v>
      </c>
      <c r="J107" s="6" t="n">
        <f aca="false">IF(OR(E107="cesta",E107="vodný tok",E107="existujúca zástavba",E107="prístupový pás",E107="malý zvyšok"),0,IF(B107&gt;=2000,ROUND(B107/850,0),IF(E107="úzky pás (8–9 m)",0.5,1)))</f>
        <v>0</v>
      </c>
      <c r="K107" s="6" t="n">
        <f aca="false">IF(OR(G107="park + MŠ",G107="vreckový park / retencia"),0,J107)</f>
        <v>0</v>
      </c>
      <c r="L107" s="6" t="n">
        <f aca="false">IF(G107&lt;&gt;"",0,IF(E107="úzky pás (8–9 m)",1,IF(AND(OR(E107="rodinný dom",E107="veľká parcela"),B107&gt;=1100,C107&gt;=22),MAX(2,J107),J107)))</f>
        <v>0</v>
      </c>
      <c r="M107" s="6" t="n">
        <f aca="false">IF(OR(E107="cesta",E107="vodný tok",E107="existujúca zástavba",E107="prístupový pás",E107="malý zvyšok"),0,IF(B107&gt;=2000,INT(B107/300),MIN(4,MAX(1,INT(B107/300)))))</f>
        <v>0</v>
      </c>
    </row>
    <row r="108" customFormat="false" ht="15" hidden="false" customHeight="false" outlineLevel="0" collapsed="false">
      <c r="A108" s="6" t="s">
        <v>225</v>
      </c>
      <c r="B108" s="11" t="n">
        <v>1717</v>
      </c>
      <c r="C108" s="16" t="n">
        <v>27.4</v>
      </c>
      <c r="D108" s="16" t="n">
        <v>75.9</v>
      </c>
      <c r="E108" s="6" t="s">
        <v>136</v>
      </c>
      <c r="F108" s="6" t="s">
        <v>175</v>
      </c>
      <c r="G108" s="6" t="s">
        <v>207</v>
      </c>
      <c r="H108" s="11" t="n">
        <v>0</v>
      </c>
      <c r="I108" s="15" t="n">
        <f aca="false">IF(B108&gt;0,MIN(1,H108/B108),0)</f>
        <v>0</v>
      </c>
      <c r="J108" s="6" t="n">
        <f aca="false">IF(OR(E108="cesta",E108="vodný tok",E108="existujúca zástavba",E108="prístupový pás",E108="malý zvyšok"),0,IF(B108&gt;=2000,ROUND(B108/850,0),IF(E108="úzky pás (8–9 m)",0.5,1)))</f>
        <v>1</v>
      </c>
      <c r="K108" s="6" t="n">
        <f aca="false">IF(OR(G108="park + MŠ",G108="vreckový park / retencia"),0,J108)</f>
        <v>1</v>
      </c>
      <c r="L108" s="6" t="n">
        <f aca="false">IF(G108&lt;&gt;"",0,IF(E108="úzky pás (8–9 m)",1,IF(AND(OR(E108="rodinný dom",E108="veľká parcela"),B108&gt;=1100,C108&gt;=22),MAX(2,J108),J108)))</f>
        <v>0</v>
      </c>
      <c r="M108" s="6" t="n">
        <f aca="false">IF(OR(E108="cesta",E108="vodný tok",E108="existujúca zástavba",E108="prístupový pás",E108="malý zvyšok"),0,IF(B108&gt;=2000,INT(B108/300),MIN(4,MAX(1,INT(B108/300)))))</f>
        <v>4</v>
      </c>
    </row>
    <row r="109" customFormat="false" ht="15" hidden="false" customHeight="false" outlineLevel="0" collapsed="false">
      <c r="A109" s="6" t="s">
        <v>226</v>
      </c>
      <c r="B109" s="11" t="n">
        <v>17</v>
      </c>
      <c r="C109" s="16" t="n">
        <v>2</v>
      </c>
      <c r="D109" s="16" t="n">
        <v>17.1</v>
      </c>
      <c r="E109" s="6" t="s">
        <v>132</v>
      </c>
      <c r="F109" s="6" t="s">
        <v>108</v>
      </c>
      <c r="G109" s="6"/>
      <c r="H109" s="11" t="n">
        <v>0</v>
      </c>
      <c r="I109" s="15" t="n">
        <f aca="false">IF(B109&gt;0,MIN(1,H109/B109),0)</f>
        <v>0</v>
      </c>
      <c r="J109" s="6" t="n">
        <f aca="false">IF(OR(E109="cesta",E109="vodný tok",E109="existujúca zástavba",E109="prístupový pás",E109="malý zvyšok"),0,IF(B109&gt;=2000,ROUND(B109/850,0),IF(E109="úzky pás (8–9 m)",0.5,1)))</f>
        <v>0</v>
      </c>
      <c r="K109" s="6" t="n">
        <f aca="false">IF(OR(G109="park + MŠ",G109="vreckový park / retencia"),0,J109)</f>
        <v>0</v>
      </c>
      <c r="L109" s="6" t="n">
        <f aca="false">IF(G109&lt;&gt;"",0,IF(E109="úzky pás (8–9 m)",1,IF(AND(OR(E109="rodinný dom",E109="veľká parcela"),B109&gt;=1100,C109&gt;=22),MAX(2,J109),J109)))</f>
        <v>0</v>
      </c>
      <c r="M109" s="6" t="n">
        <f aca="false">IF(OR(E109="cesta",E109="vodný tok",E109="existujúca zástavba",E109="prístupový pás",E109="malý zvyšok"),0,IF(B109&gt;=2000,INT(B109/300),MIN(4,MAX(1,INT(B109/300)))))</f>
        <v>0</v>
      </c>
    </row>
    <row r="110" customFormat="false" ht="15" hidden="false" customHeight="false" outlineLevel="0" collapsed="false">
      <c r="A110" s="6" t="s">
        <v>227</v>
      </c>
      <c r="B110" s="11" t="n">
        <v>47</v>
      </c>
      <c r="C110" s="16" t="n">
        <v>5.4</v>
      </c>
      <c r="D110" s="16" t="n">
        <v>11.1</v>
      </c>
      <c r="E110" s="6" t="s">
        <v>114</v>
      </c>
      <c r="F110" s="6" t="s">
        <v>108</v>
      </c>
      <c r="G110" s="6"/>
      <c r="H110" s="11" t="n">
        <v>36</v>
      </c>
      <c r="I110" s="15" t="n">
        <f aca="false">IF(B110&gt;0,MIN(1,H110/B110),0)</f>
        <v>0.765957446808511</v>
      </c>
      <c r="J110" s="6" t="n">
        <f aca="false">IF(OR(E110="cesta",E110="vodný tok",E110="existujúca zástavba",E110="prístupový pás",E110="malý zvyšok"),0,IF(B110&gt;=2000,ROUND(B110/850,0),IF(E110="úzky pás (8–9 m)",0.5,1)))</f>
        <v>0</v>
      </c>
      <c r="K110" s="6" t="n">
        <f aca="false">IF(OR(G110="park + MŠ",G110="vreckový park / retencia"),0,J110)</f>
        <v>0</v>
      </c>
      <c r="L110" s="6" t="n">
        <f aca="false">IF(G110&lt;&gt;"",0,IF(E110="úzky pás (8–9 m)",1,IF(AND(OR(E110="rodinný dom",E110="veľká parcela"),B110&gt;=1100,C110&gt;=22),MAX(2,J110),J110)))</f>
        <v>0</v>
      </c>
      <c r="M110" s="6" t="n">
        <f aca="false">IF(OR(E110="cesta",E110="vodný tok",E110="existujúca zástavba",E110="prístupový pás",E110="malý zvyšok"),0,IF(B110&gt;=2000,INT(B110/300),MIN(4,MAX(1,INT(B110/300)))))</f>
        <v>0</v>
      </c>
    </row>
    <row r="111" customFormat="false" ht="15" hidden="false" customHeight="false" outlineLevel="0" collapsed="false">
      <c r="A111" s="6" t="s">
        <v>228</v>
      </c>
      <c r="B111" s="11" t="n">
        <v>51</v>
      </c>
      <c r="C111" s="16" t="n">
        <v>3.9</v>
      </c>
      <c r="D111" s="16" t="n">
        <v>22.1</v>
      </c>
      <c r="E111" s="6" t="s">
        <v>161</v>
      </c>
      <c r="F111" s="6" t="s">
        <v>134</v>
      </c>
      <c r="G111" s="6"/>
      <c r="H111" s="11" t="n">
        <v>0</v>
      </c>
      <c r="I111" s="15" t="n">
        <f aca="false">IF(B111&gt;0,MIN(1,H111/B111),0)</f>
        <v>0</v>
      </c>
      <c r="J111" s="6" t="n">
        <f aca="false">IF(OR(E111="cesta",E111="vodný tok",E111="existujúca zástavba",E111="prístupový pás",E111="malý zvyšok"),0,IF(B111&gt;=2000,ROUND(B111/850,0),IF(E111="úzky pás (8–9 m)",0.5,1)))</f>
        <v>0</v>
      </c>
      <c r="K111" s="6" t="n">
        <f aca="false">IF(OR(G111="park + MŠ",G111="vreckový park / retencia"),0,J111)</f>
        <v>0</v>
      </c>
      <c r="L111" s="6" t="n">
        <f aca="false">IF(G111&lt;&gt;"",0,IF(E111="úzky pás (8–9 m)",1,IF(AND(OR(E111="rodinný dom",E111="veľká parcela"),B111&gt;=1100,C111&gt;=22),MAX(2,J111),J111)))</f>
        <v>0</v>
      </c>
      <c r="M111" s="6" t="n">
        <f aca="false">IF(OR(E111="cesta",E111="vodný tok",E111="existujúca zástavba",E111="prístupový pás",E111="malý zvyšok"),0,IF(B111&gt;=2000,INT(B111/300),MIN(4,MAX(1,INT(B111/300)))))</f>
        <v>0</v>
      </c>
    </row>
    <row r="112" customFormat="false" ht="15" hidden="false" customHeight="false" outlineLevel="0" collapsed="false">
      <c r="A112" s="6" t="s">
        <v>229</v>
      </c>
      <c r="B112" s="11" t="n">
        <v>11</v>
      </c>
      <c r="C112" s="16" t="n">
        <v>2.9</v>
      </c>
      <c r="D112" s="16" t="n">
        <v>6.6</v>
      </c>
      <c r="E112" s="6" t="s">
        <v>114</v>
      </c>
      <c r="F112" s="6" t="s">
        <v>108</v>
      </c>
      <c r="G112" s="6"/>
      <c r="H112" s="11" t="n">
        <v>11</v>
      </c>
      <c r="I112" s="15" t="n">
        <f aca="false">IF(B112&gt;0,MIN(1,H112/B112),0)</f>
        <v>1</v>
      </c>
      <c r="J112" s="6" t="n">
        <f aca="false">IF(OR(E112="cesta",E112="vodný tok",E112="existujúca zástavba",E112="prístupový pás",E112="malý zvyšok"),0,IF(B112&gt;=2000,ROUND(B112/850,0),IF(E112="úzky pás (8–9 m)",0.5,1)))</f>
        <v>0</v>
      </c>
      <c r="K112" s="6" t="n">
        <f aca="false">IF(OR(G112="park + MŠ",G112="vreckový park / retencia"),0,J112)</f>
        <v>0</v>
      </c>
      <c r="L112" s="6" t="n">
        <f aca="false">IF(G112&lt;&gt;"",0,IF(E112="úzky pás (8–9 m)",1,IF(AND(OR(E112="rodinný dom",E112="veľká parcela"),B112&gt;=1100,C112&gt;=22),MAX(2,J112),J112)))</f>
        <v>0</v>
      </c>
      <c r="M112" s="6" t="n">
        <f aca="false">IF(OR(E112="cesta",E112="vodný tok",E112="existujúca zástavba",E112="prístupový pás",E112="malý zvyšok"),0,IF(B112&gt;=2000,INT(B112/300),MIN(4,MAX(1,INT(B112/300)))))</f>
        <v>0</v>
      </c>
    </row>
    <row r="113" customFormat="false" ht="15" hidden="false" customHeight="false" outlineLevel="0" collapsed="false">
      <c r="A113" s="6" t="s">
        <v>230</v>
      </c>
      <c r="B113" s="11" t="n">
        <v>10</v>
      </c>
      <c r="C113" s="16" t="n">
        <v>3</v>
      </c>
      <c r="D113" s="16" t="n">
        <v>3.9</v>
      </c>
      <c r="E113" s="6" t="s">
        <v>114</v>
      </c>
      <c r="F113" s="6" t="s">
        <v>108</v>
      </c>
      <c r="G113" s="6"/>
      <c r="H113" s="11" t="n">
        <v>10</v>
      </c>
      <c r="I113" s="15" t="n">
        <f aca="false">IF(B113&gt;0,MIN(1,H113/B113),0)</f>
        <v>1</v>
      </c>
      <c r="J113" s="6" t="n">
        <f aca="false">IF(OR(E113="cesta",E113="vodný tok",E113="existujúca zástavba",E113="prístupový pás",E113="malý zvyšok"),0,IF(B113&gt;=2000,ROUND(B113/850,0),IF(E113="úzky pás (8–9 m)",0.5,1)))</f>
        <v>0</v>
      </c>
      <c r="K113" s="6" t="n">
        <f aca="false">IF(OR(G113="park + MŠ",G113="vreckový park / retencia"),0,J113)</f>
        <v>0</v>
      </c>
      <c r="L113" s="6" t="n">
        <f aca="false">IF(G113&lt;&gt;"",0,IF(E113="úzky pás (8–9 m)",1,IF(AND(OR(E113="rodinný dom",E113="veľká parcela"),B113&gt;=1100,C113&gt;=22),MAX(2,J113),J113)))</f>
        <v>0</v>
      </c>
      <c r="M113" s="6" t="n">
        <f aca="false">IF(OR(E113="cesta",E113="vodný tok",E113="existujúca zástavba",E113="prístupový pás",E113="malý zvyšok"),0,IF(B113&gt;=2000,INT(B113/300),MIN(4,MAX(1,INT(B113/300)))))</f>
        <v>0</v>
      </c>
    </row>
    <row r="114" customFormat="false" ht="15" hidden="false" customHeight="false" outlineLevel="0" collapsed="false">
      <c r="A114" s="6" t="s">
        <v>231</v>
      </c>
      <c r="B114" s="11" t="n">
        <v>17</v>
      </c>
      <c r="C114" s="16" t="n">
        <v>3.8</v>
      </c>
      <c r="D114" s="16" t="n">
        <v>5.1</v>
      </c>
      <c r="E114" s="6" t="s">
        <v>161</v>
      </c>
      <c r="F114" s="6" t="s">
        <v>108</v>
      </c>
      <c r="G114" s="6"/>
      <c r="H114" s="11" t="n">
        <v>0</v>
      </c>
      <c r="I114" s="15" t="n">
        <f aca="false">IF(B114&gt;0,MIN(1,H114/B114),0)</f>
        <v>0</v>
      </c>
      <c r="J114" s="6" t="n">
        <f aca="false">IF(OR(E114="cesta",E114="vodný tok",E114="existujúca zástavba",E114="prístupový pás",E114="malý zvyšok"),0,IF(B114&gt;=2000,ROUND(B114/850,0),IF(E114="úzky pás (8–9 m)",0.5,1)))</f>
        <v>0</v>
      </c>
      <c r="K114" s="6" t="n">
        <f aca="false">IF(OR(G114="park + MŠ",G114="vreckový park / retencia"),0,J114)</f>
        <v>0</v>
      </c>
      <c r="L114" s="6" t="n">
        <f aca="false">IF(G114&lt;&gt;"",0,IF(E114="úzky pás (8–9 m)",1,IF(AND(OR(E114="rodinný dom",E114="veľká parcela"),B114&gt;=1100,C114&gt;=22),MAX(2,J114),J114)))</f>
        <v>0</v>
      </c>
      <c r="M114" s="6" t="n">
        <f aca="false">IF(OR(E114="cesta",E114="vodný tok",E114="existujúca zástavba",E114="prístupový pás",E114="malý zvyšok"),0,IF(B114&gt;=2000,INT(B114/300),MIN(4,MAX(1,INT(B114/300)))))</f>
        <v>0</v>
      </c>
    </row>
    <row r="115" customFormat="false" ht="15" hidden="false" customHeight="false" outlineLevel="0" collapsed="false">
      <c r="A115" s="6" t="s">
        <v>232</v>
      </c>
      <c r="B115" s="11" t="n">
        <v>19</v>
      </c>
      <c r="C115" s="16" t="n">
        <v>3</v>
      </c>
      <c r="D115" s="16" t="n">
        <v>9.1</v>
      </c>
      <c r="E115" s="6" t="s">
        <v>161</v>
      </c>
      <c r="F115" s="6" t="s">
        <v>134</v>
      </c>
      <c r="G115" s="6"/>
      <c r="H115" s="11" t="n">
        <v>0</v>
      </c>
      <c r="I115" s="15" t="n">
        <f aca="false">IF(B115&gt;0,MIN(1,H115/B115),0)</f>
        <v>0</v>
      </c>
      <c r="J115" s="6" t="n">
        <f aca="false">IF(OR(E115="cesta",E115="vodný tok",E115="existujúca zástavba",E115="prístupový pás",E115="malý zvyšok"),0,IF(B115&gt;=2000,ROUND(B115/850,0),IF(E115="úzky pás (8–9 m)",0.5,1)))</f>
        <v>0</v>
      </c>
      <c r="K115" s="6" t="n">
        <f aca="false">IF(OR(G115="park + MŠ",G115="vreckový park / retencia"),0,J115)</f>
        <v>0</v>
      </c>
      <c r="L115" s="6" t="n">
        <f aca="false">IF(G115&lt;&gt;"",0,IF(E115="úzky pás (8–9 m)",1,IF(AND(OR(E115="rodinný dom",E115="veľká parcela"),B115&gt;=1100,C115&gt;=22),MAX(2,J115),J115)))</f>
        <v>0</v>
      </c>
      <c r="M115" s="6" t="n">
        <f aca="false">IF(OR(E115="cesta",E115="vodný tok",E115="existujúca zástavba",E115="prístupový pás",E115="malý zvyšok"),0,IF(B115&gt;=2000,INT(B115/300),MIN(4,MAX(1,INT(B115/300)))))</f>
        <v>0</v>
      </c>
    </row>
    <row r="116" customFormat="false" ht="15" hidden="false" customHeight="false" outlineLevel="0" collapsed="false">
      <c r="A116" s="6" t="s">
        <v>233</v>
      </c>
      <c r="B116" s="11" t="n">
        <v>1</v>
      </c>
      <c r="C116" s="16" t="n">
        <v>0.4</v>
      </c>
      <c r="D116" s="16" t="n">
        <v>3.1</v>
      </c>
      <c r="E116" s="6" t="s">
        <v>107</v>
      </c>
      <c r="F116" s="6" t="s">
        <v>108</v>
      </c>
      <c r="G116" s="6"/>
      <c r="H116" s="11" t="n">
        <v>1</v>
      </c>
      <c r="I116" s="15" t="n">
        <f aca="false">IF(B116&gt;0,MIN(1,H116/B116),0)</f>
        <v>1</v>
      </c>
      <c r="J116" s="6" t="n">
        <f aca="false">IF(OR(E116="cesta",E116="vodný tok",E116="existujúca zástavba",E116="prístupový pás",E116="malý zvyšok"),0,IF(B116&gt;=2000,ROUND(B116/850,0),IF(E116="úzky pás (8–9 m)",0.5,1)))</f>
        <v>0</v>
      </c>
      <c r="K116" s="6" t="n">
        <f aca="false">IF(OR(G116="park + MŠ",G116="vreckový park / retencia"),0,J116)</f>
        <v>0</v>
      </c>
      <c r="L116" s="6" t="n">
        <f aca="false">IF(G116&lt;&gt;"",0,IF(E116="úzky pás (8–9 m)",1,IF(AND(OR(E116="rodinný dom",E116="veľká parcela"),B116&gt;=1100,C116&gt;=22),MAX(2,J116),J116)))</f>
        <v>0</v>
      </c>
      <c r="M116" s="6" t="n">
        <f aca="false">IF(OR(E116="cesta",E116="vodný tok",E116="existujúca zástavba",E116="prístupový pás",E116="malý zvyšok"),0,IF(B116&gt;=2000,INT(B116/300),MIN(4,MAX(1,INT(B116/300)))))</f>
        <v>0</v>
      </c>
    </row>
    <row r="117" customFormat="false" ht="15" hidden="false" customHeight="false" outlineLevel="0" collapsed="false">
      <c r="A117" s="6" t="s">
        <v>234</v>
      </c>
      <c r="B117" s="11" t="n">
        <v>59</v>
      </c>
      <c r="C117" s="16" t="n">
        <v>5.8</v>
      </c>
      <c r="D117" s="16" t="n">
        <v>12</v>
      </c>
      <c r="E117" s="6" t="s">
        <v>161</v>
      </c>
      <c r="F117" s="6" t="s">
        <v>134</v>
      </c>
      <c r="G117" s="6"/>
      <c r="H117" s="11" t="n">
        <v>0</v>
      </c>
      <c r="I117" s="15" t="n">
        <f aca="false">IF(B117&gt;0,MIN(1,H117/B117),0)</f>
        <v>0</v>
      </c>
      <c r="J117" s="6" t="n">
        <f aca="false">IF(OR(E117="cesta",E117="vodný tok",E117="existujúca zástavba",E117="prístupový pás",E117="malý zvyšok"),0,IF(B117&gt;=2000,ROUND(B117/850,0),IF(E117="úzky pás (8–9 m)",0.5,1)))</f>
        <v>0</v>
      </c>
      <c r="K117" s="6" t="n">
        <f aca="false">IF(OR(G117="park + MŠ",G117="vreckový park / retencia"),0,J117)</f>
        <v>0</v>
      </c>
      <c r="L117" s="6" t="n">
        <f aca="false">IF(G117&lt;&gt;"",0,IF(E117="úzky pás (8–9 m)",1,IF(AND(OR(E117="rodinný dom",E117="veľká parcela"),B117&gt;=1100,C117&gt;=22),MAX(2,J117),J117)))</f>
        <v>0</v>
      </c>
      <c r="M117" s="6" t="n">
        <f aca="false">IF(OR(E117="cesta",E117="vodný tok",E117="existujúca zástavba",E117="prístupový pás",E117="malý zvyšok"),0,IF(B117&gt;=2000,INT(B117/300),MIN(4,MAX(1,INT(B117/300)))))</f>
        <v>0</v>
      </c>
    </row>
    <row r="118" customFormat="false" ht="15" hidden="false" customHeight="false" outlineLevel="0" collapsed="false">
      <c r="A118" s="6" t="s">
        <v>235</v>
      </c>
      <c r="B118" s="11" t="n">
        <v>128</v>
      </c>
      <c r="C118" s="16" t="n">
        <v>3.8</v>
      </c>
      <c r="D118" s="16" t="n">
        <v>69.5</v>
      </c>
      <c r="E118" s="6" t="s">
        <v>132</v>
      </c>
      <c r="F118" s="6" t="s">
        <v>134</v>
      </c>
      <c r="G118" s="6"/>
      <c r="H118" s="11" t="n">
        <v>5</v>
      </c>
      <c r="I118" s="15" t="n">
        <f aca="false">IF(B118&gt;0,MIN(1,H118/B118),0)</f>
        <v>0.0390625</v>
      </c>
      <c r="J118" s="6" t="n">
        <f aca="false">IF(OR(E118="cesta",E118="vodný tok",E118="existujúca zástavba",E118="prístupový pás",E118="malý zvyšok"),0,IF(B118&gt;=2000,ROUND(B118/850,0),IF(E118="úzky pás (8–9 m)",0.5,1)))</f>
        <v>0</v>
      </c>
      <c r="K118" s="6" t="n">
        <f aca="false">IF(OR(G118="park + MŠ",G118="vreckový park / retencia"),0,J118)</f>
        <v>0</v>
      </c>
      <c r="L118" s="6" t="n">
        <f aca="false">IF(G118&lt;&gt;"",0,IF(E118="úzky pás (8–9 m)",1,IF(AND(OR(E118="rodinný dom",E118="veľká parcela"),B118&gt;=1100,C118&gt;=22),MAX(2,J118),J118)))</f>
        <v>0</v>
      </c>
      <c r="M118" s="6" t="n">
        <f aca="false">IF(OR(E118="cesta",E118="vodný tok",E118="existujúca zástavba",E118="prístupový pás",E118="malý zvyšok"),0,IF(B118&gt;=2000,INT(B118/300),MIN(4,MAX(1,INT(B118/300)))))</f>
        <v>0</v>
      </c>
    </row>
    <row r="119" customFormat="false" ht="15" hidden="false" customHeight="false" outlineLevel="0" collapsed="false">
      <c r="A119" s="6" t="s">
        <v>236</v>
      </c>
      <c r="B119" s="11" t="n">
        <v>30</v>
      </c>
      <c r="C119" s="16" t="n">
        <v>1.6</v>
      </c>
      <c r="D119" s="16" t="n">
        <v>20.9</v>
      </c>
      <c r="E119" s="6" t="s">
        <v>107</v>
      </c>
      <c r="F119" s="6" t="s">
        <v>134</v>
      </c>
      <c r="G119" s="6"/>
      <c r="H119" s="11" t="n">
        <v>30</v>
      </c>
      <c r="I119" s="15" t="n">
        <f aca="false">IF(B119&gt;0,MIN(1,H119/B119),0)</f>
        <v>1</v>
      </c>
      <c r="J119" s="6" t="n">
        <f aca="false">IF(OR(E119="cesta",E119="vodný tok",E119="existujúca zástavba",E119="prístupový pás",E119="malý zvyšok"),0,IF(B119&gt;=2000,ROUND(B119/850,0),IF(E119="úzky pás (8–9 m)",0.5,1)))</f>
        <v>0</v>
      </c>
      <c r="K119" s="6" t="n">
        <f aca="false">IF(OR(G119="park + MŠ",G119="vreckový park / retencia"),0,J119)</f>
        <v>0</v>
      </c>
      <c r="L119" s="6" t="n">
        <f aca="false">IF(G119&lt;&gt;"",0,IF(E119="úzky pás (8–9 m)",1,IF(AND(OR(E119="rodinný dom",E119="veľká parcela"),B119&gt;=1100,C119&gt;=22),MAX(2,J119),J119)))</f>
        <v>0</v>
      </c>
      <c r="M119" s="6" t="n">
        <f aca="false">IF(OR(E119="cesta",E119="vodný tok",E119="existujúca zástavba",E119="prístupový pás",E119="malý zvyšok"),0,IF(B119&gt;=2000,INT(B119/300),MIN(4,MAX(1,INT(B119/300)))))</f>
        <v>0</v>
      </c>
    </row>
    <row r="120" customFormat="false" ht="15" hidden="false" customHeight="false" outlineLevel="0" collapsed="false">
      <c r="A120" s="6" t="s">
        <v>237</v>
      </c>
      <c r="B120" s="11" t="n">
        <v>22</v>
      </c>
      <c r="C120" s="16" t="n">
        <v>1.3</v>
      </c>
      <c r="D120" s="16" t="n">
        <v>18.9</v>
      </c>
      <c r="E120" s="6" t="s">
        <v>107</v>
      </c>
      <c r="F120" s="6" t="s">
        <v>108</v>
      </c>
      <c r="G120" s="6"/>
      <c r="H120" s="11" t="n">
        <v>22</v>
      </c>
      <c r="I120" s="15" t="n">
        <f aca="false">IF(B120&gt;0,MIN(1,H120/B120),0)</f>
        <v>1</v>
      </c>
      <c r="J120" s="6" t="n">
        <f aca="false">IF(OR(E120="cesta",E120="vodný tok",E120="existujúca zástavba",E120="prístupový pás",E120="malý zvyšok"),0,IF(B120&gt;=2000,ROUND(B120/850,0),IF(E120="úzky pás (8–9 m)",0.5,1)))</f>
        <v>0</v>
      </c>
      <c r="K120" s="6" t="n">
        <f aca="false">IF(OR(G120="park + MŠ",G120="vreckový park / retencia"),0,J120)</f>
        <v>0</v>
      </c>
      <c r="L120" s="6" t="n">
        <f aca="false">IF(G120&lt;&gt;"",0,IF(E120="úzky pás (8–9 m)",1,IF(AND(OR(E120="rodinný dom",E120="veľká parcela"),B120&gt;=1100,C120&gt;=22),MAX(2,J120),J120)))</f>
        <v>0</v>
      </c>
      <c r="M120" s="6" t="n">
        <f aca="false">IF(OR(E120="cesta",E120="vodný tok",E120="existujúca zástavba",E120="prístupový pás",E120="malý zvyšok"),0,IF(B120&gt;=2000,INT(B120/300),MIN(4,MAX(1,INT(B120/300)))))</f>
        <v>0</v>
      </c>
    </row>
    <row r="121" customFormat="false" ht="15" hidden="false" customHeight="false" outlineLevel="0" collapsed="false">
      <c r="A121" s="6" t="s">
        <v>238</v>
      </c>
      <c r="B121" s="11" t="n">
        <v>50</v>
      </c>
      <c r="C121" s="16" t="n">
        <v>2.1</v>
      </c>
      <c r="D121" s="16" t="n">
        <v>50.8</v>
      </c>
      <c r="E121" s="6" t="s">
        <v>132</v>
      </c>
      <c r="F121" s="6" t="s">
        <v>175</v>
      </c>
      <c r="G121" s="6"/>
      <c r="H121" s="11" t="n">
        <v>33</v>
      </c>
      <c r="I121" s="15" t="n">
        <f aca="false">IF(B121&gt;0,MIN(1,H121/B121),0)</f>
        <v>0.66</v>
      </c>
      <c r="J121" s="6" t="n">
        <f aca="false">IF(OR(E121="cesta",E121="vodný tok",E121="existujúca zástavba",E121="prístupový pás",E121="malý zvyšok"),0,IF(B121&gt;=2000,ROUND(B121/850,0),IF(E121="úzky pás (8–9 m)",0.5,1)))</f>
        <v>0</v>
      </c>
      <c r="K121" s="6" t="n">
        <f aca="false">IF(OR(G121="park + MŠ",G121="vreckový park / retencia"),0,J121)</f>
        <v>0</v>
      </c>
      <c r="L121" s="6" t="n">
        <f aca="false">IF(G121&lt;&gt;"",0,IF(E121="úzky pás (8–9 m)",1,IF(AND(OR(E121="rodinný dom",E121="veľká parcela"),B121&gt;=1100,C121&gt;=22),MAX(2,J121),J121)))</f>
        <v>0</v>
      </c>
      <c r="M121" s="6" t="n">
        <f aca="false">IF(OR(E121="cesta",E121="vodný tok",E121="existujúca zástavba",E121="prístupový pás",E121="malý zvyšok"),0,IF(B121&gt;=2000,INT(B121/300),MIN(4,MAX(1,INT(B121/300)))))</f>
        <v>0</v>
      </c>
    </row>
    <row r="122" customFormat="false" ht="15" hidden="false" customHeight="false" outlineLevel="0" collapsed="false">
      <c r="A122" s="6" t="s">
        <v>239</v>
      </c>
      <c r="B122" s="11" t="n">
        <v>3087</v>
      </c>
      <c r="C122" s="16" t="n">
        <v>18.5</v>
      </c>
      <c r="D122" s="16" t="n">
        <v>574.2</v>
      </c>
      <c r="E122" s="6" t="s">
        <v>240</v>
      </c>
      <c r="F122" s="6" t="s">
        <v>134</v>
      </c>
      <c r="G122" s="6"/>
      <c r="H122" s="11" t="n">
        <v>180</v>
      </c>
      <c r="I122" s="15" t="n">
        <f aca="false">IF(B122&gt;0,MIN(1,H122/B122),0)</f>
        <v>0.0583090379008746</v>
      </c>
      <c r="J122" s="6" t="n">
        <f aca="false">IF(OR(E122="cesta",E122="vodný tok",E122="existujúca zástavba",E122="prístupový pás",E122="malý zvyšok"),0,IF(B122&gt;=2000,ROUND(B122/850,0),IF(E122="úzky pás (8–9 m)",0.5,1)))</f>
        <v>0</v>
      </c>
      <c r="K122" s="6" t="n">
        <f aca="false">IF(OR(G122="park + MŠ",G122="vreckový park / retencia"),0,J122)</f>
        <v>0</v>
      </c>
      <c r="L122" s="6" t="n">
        <f aca="false">IF(G122&lt;&gt;"",0,IF(E122="úzky pás (8–9 m)",1,IF(AND(OR(E122="rodinný dom",E122="veľká parcela"),B122&gt;=1100,C122&gt;=22),MAX(2,J122),J122)))</f>
        <v>0</v>
      </c>
      <c r="M122" s="6" t="n">
        <f aca="false">IF(OR(E122="cesta",E122="vodný tok",E122="existujúca zástavba",E122="prístupový pás",E122="malý zvyšok"),0,IF(B122&gt;=2000,INT(B122/300),MIN(4,MAX(1,INT(B122/300)))))</f>
        <v>0</v>
      </c>
    </row>
    <row r="123" customFormat="false" ht="15" hidden="false" customHeight="false" outlineLevel="0" collapsed="false">
      <c r="A123" s="6" t="s">
        <v>241</v>
      </c>
      <c r="B123" s="11" t="n">
        <v>1563</v>
      </c>
      <c r="C123" s="16" t="n">
        <v>18</v>
      </c>
      <c r="D123" s="16" t="n">
        <v>179.6</v>
      </c>
      <c r="E123" s="6" t="s">
        <v>161</v>
      </c>
      <c r="F123" s="6" t="s">
        <v>242</v>
      </c>
      <c r="G123" s="6"/>
      <c r="H123" s="11" t="n">
        <v>0</v>
      </c>
      <c r="I123" s="15" t="n">
        <f aca="false">IF(B123&gt;0,MIN(1,H123/B123),0)</f>
        <v>0</v>
      </c>
      <c r="J123" s="6" t="n">
        <f aca="false">IF(OR(E123="cesta",E123="vodný tok",E123="existujúca zástavba",E123="prístupový pás",E123="malý zvyšok"),0,IF(B123&gt;=2000,ROUND(B123/850,0),IF(E123="úzky pás (8–9 m)",0.5,1)))</f>
        <v>0</v>
      </c>
      <c r="K123" s="6" t="n">
        <f aca="false">IF(OR(G123="park + MŠ",G123="vreckový park / retencia"),0,J123)</f>
        <v>0</v>
      </c>
      <c r="L123" s="6" t="n">
        <f aca="false">IF(G123&lt;&gt;"",0,IF(E123="úzky pás (8–9 m)",1,IF(AND(OR(E123="rodinný dom",E123="veľká parcela"),B123&gt;=1100,C123&gt;=22),MAX(2,J123),J123)))</f>
        <v>0</v>
      </c>
      <c r="M123" s="6" t="n">
        <f aca="false">IF(OR(E123="cesta",E123="vodný tok",E123="existujúca zástavba",E123="prístupový pás",E123="malý zvyšok"),0,IF(B123&gt;=2000,INT(B123/300),MIN(4,MAX(1,INT(B123/300)))))</f>
        <v>0</v>
      </c>
    </row>
    <row r="124" customFormat="false" ht="15" hidden="false" customHeight="false" outlineLevel="0" collapsed="false">
      <c r="A124" s="6" t="s">
        <v>243</v>
      </c>
      <c r="B124" s="11" t="n">
        <v>749</v>
      </c>
      <c r="C124" s="16" t="n">
        <v>34.5</v>
      </c>
      <c r="D124" s="16" t="n">
        <v>40.5</v>
      </c>
      <c r="E124" s="6" t="s">
        <v>136</v>
      </c>
      <c r="F124" s="6" t="s">
        <v>108</v>
      </c>
      <c r="G124" s="6"/>
      <c r="H124" s="11" t="n">
        <v>62</v>
      </c>
      <c r="I124" s="15" t="n">
        <f aca="false">IF(B124&gt;0,MIN(1,H124/B124),0)</f>
        <v>0.0827770360480641</v>
      </c>
      <c r="J124" s="6" t="n">
        <f aca="false">IF(OR(E124="cesta",E124="vodný tok",E124="existujúca zástavba",E124="prístupový pás",E124="malý zvyšok"),0,IF(B124&gt;=2000,ROUND(B124/850,0),IF(E124="úzky pás (8–9 m)",0.5,1)))</f>
        <v>1</v>
      </c>
      <c r="K124" s="6" t="n">
        <f aca="false">IF(OR(G124="park + MŠ",G124="vreckový park / retencia"),0,J124)</f>
        <v>1</v>
      </c>
      <c r="L124" s="6" t="n">
        <f aca="false">IF(G124&lt;&gt;"",0,IF(E124="úzky pás (8–9 m)",1,IF(AND(OR(E124="rodinný dom",E124="veľká parcela"),B124&gt;=1100,C124&gt;=22),MAX(2,J124),J124)))</f>
        <v>1</v>
      </c>
      <c r="M124" s="6" t="n">
        <f aca="false">IF(OR(E124="cesta",E124="vodný tok",E124="existujúca zástavba",E124="prístupový pás",E124="malý zvyšok"),0,IF(B124&gt;=2000,INT(B124/300),MIN(4,MAX(1,INT(B124/300)))))</f>
        <v>2</v>
      </c>
    </row>
    <row r="125" customFormat="false" ht="15" hidden="false" customHeight="false" outlineLevel="0" collapsed="false">
      <c r="A125" s="6" t="s">
        <v>244</v>
      </c>
      <c r="B125" s="11" t="n">
        <v>460</v>
      </c>
      <c r="C125" s="16" t="n">
        <v>10.6</v>
      </c>
      <c r="D125" s="16" t="n">
        <v>49.4</v>
      </c>
      <c r="E125" s="6" t="s">
        <v>147</v>
      </c>
      <c r="F125" s="6" t="s">
        <v>108</v>
      </c>
      <c r="G125" s="6"/>
      <c r="H125" s="11" t="n">
        <v>18</v>
      </c>
      <c r="I125" s="15" t="n">
        <f aca="false">IF(B125&gt;0,MIN(1,H125/B125),0)</f>
        <v>0.0391304347826087</v>
      </c>
      <c r="J125" s="6" t="n">
        <f aca="false">IF(OR(E125="cesta",E125="vodný tok",E125="existujúca zástavba",E125="prístupový pás",E125="malý zvyšok"),0,IF(B125&gt;=2000,ROUND(B125/850,0),IF(E125="úzky pás (8–9 m)",0.5,1)))</f>
        <v>1</v>
      </c>
      <c r="K125" s="6" t="n">
        <f aca="false">IF(OR(G125="park + MŠ",G125="vreckový park / retencia"),0,J125)</f>
        <v>1</v>
      </c>
      <c r="L125" s="6" t="n">
        <f aca="false">IF(G125&lt;&gt;"",0,IF(E125="úzky pás (8–9 m)",1,IF(AND(OR(E125="rodinný dom",E125="veľká parcela"),B125&gt;=1100,C125&gt;=22),MAX(2,J125),J125)))</f>
        <v>1</v>
      </c>
      <c r="M125" s="6" t="n">
        <f aca="false">IF(OR(E125="cesta",E125="vodný tok",E125="existujúca zástavba",E125="prístupový pás",E125="malý zvyšok"),0,IF(B125&gt;=2000,INT(B125/300),MIN(4,MAX(1,INT(B125/300)))))</f>
        <v>1</v>
      </c>
    </row>
    <row r="126" customFormat="false" ht="15" hidden="false" customHeight="false" outlineLevel="0" collapsed="false">
      <c r="A126" s="6" t="s">
        <v>245</v>
      </c>
      <c r="B126" s="11" t="n">
        <v>699</v>
      </c>
      <c r="C126" s="16" t="n">
        <v>14.6</v>
      </c>
      <c r="D126" s="16" t="n">
        <v>49.3</v>
      </c>
      <c r="E126" s="6" t="s">
        <v>147</v>
      </c>
      <c r="F126" s="6" t="s">
        <v>108</v>
      </c>
      <c r="G126" s="6"/>
      <c r="H126" s="11" t="n">
        <v>2</v>
      </c>
      <c r="I126" s="15" t="n">
        <f aca="false">IF(B126&gt;0,MIN(1,H126/B126),0)</f>
        <v>0.00286123032904149</v>
      </c>
      <c r="J126" s="6" t="n">
        <f aca="false">IF(OR(E126="cesta",E126="vodný tok",E126="existujúca zástavba",E126="prístupový pás",E126="malý zvyšok"),0,IF(B126&gt;=2000,ROUND(B126/850,0),IF(E126="úzky pás (8–9 m)",0.5,1)))</f>
        <v>1</v>
      </c>
      <c r="K126" s="6" t="n">
        <f aca="false">IF(OR(G126="park + MŠ",G126="vreckový park / retencia"),0,J126)</f>
        <v>1</v>
      </c>
      <c r="L126" s="6" t="n">
        <f aca="false">IF(G126&lt;&gt;"",0,IF(E126="úzky pás (8–9 m)",1,IF(AND(OR(E126="rodinný dom",E126="veľká parcela"),B126&gt;=1100,C126&gt;=22),MAX(2,J126),J126)))</f>
        <v>1</v>
      </c>
      <c r="M126" s="6" t="n">
        <f aca="false">IF(OR(E126="cesta",E126="vodný tok",E126="existujúca zástavba",E126="prístupový pás",E126="malý zvyšok"),0,IF(B126&gt;=2000,INT(B126/300),MIN(4,MAX(1,INT(B126/300)))))</f>
        <v>2</v>
      </c>
    </row>
    <row r="127" customFormat="false" ht="15" hidden="false" customHeight="false" outlineLevel="0" collapsed="false">
      <c r="A127" s="6" t="s">
        <v>246</v>
      </c>
      <c r="B127" s="11" t="n">
        <v>860</v>
      </c>
      <c r="C127" s="16" t="n">
        <v>19.3</v>
      </c>
      <c r="D127" s="16" t="n">
        <v>46.5</v>
      </c>
      <c r="E127" s="6" t="s">
        <v>136</v>
      </c>
      <c r="F127" s="6" t="s">
        <v>108</v>
      </c>
      <c r="G127" s="6"/>
      <c r="H127" s="11" t="n">
        <v>0</v>
      </c>
      <c r="I127" s="15" t="n">
        <f aca="false">IF(B127&gt;0,MIN(1,H127/B127),0)</f>
        <v>0</v>
      </c>
      <c r="J127" s="6" t="n">
        <f aca="false">IF(OR(E127="cesta",E127="vodný tok",E127="existujúca zástavba",E127="prístupový pás",E127="malý zvyšok"),0,IF(B127&gt;=2000,ROUND(B127/850,0),IF(E127="úzky pás (8–9 m)",0.5,1)))</f>
        <v>1</v>
      </c>
      <c r="K127" s="6" t="n">
        <f aca="false">IF(OR(G127="park + MŠ",G127="vreckový park / retencia"),0,J127)</f>
        <v>1</v>
      </c>
      <c r="L127" s="6" t="n">
        <f aca="false">IF(G127&lt;&gt;"",0,IF(E127="úzky pás (8–9 m)",1,IF(AND(OR(E127="rodinný dom",E127="veľká parcela"),B127&gt;=1100,C127&gt;=22),MAX(2,J127),J127)))</f>
        <v>1</v>
      </c>
      <c r="M127" s="6" t="n">
        <f aca="false">IF(OR(E127="cesta",E127="vodný tok",E127="existujúca zástavba",E127="prístupový pás",E127="malý zvyšok"),0,IF(B127&gt;=2000,INT(B127/300),MIN(4,MAX(1,INT(B127/300)))))</f>
        <v>2</v>
      </c>
    </row>
    <row r="128" customFormat="false" ht="15" hidden="false" customHeight="false" outlineLevel="0" collapsed="false">
      <c r="A128" s="6" t="s">
        <v>247</v>
      </c>
      <c r="B128" s="11" t="n">
        <v>781</v>
      </c>
      <c r="C128" s="16" t="n">
        <v>19</v>
      </c>
      <c r="D128" s="16" t="n">
        <v>42.7</v>
      </c>
      <c r="E128" s="6" t="s">
        <v>136</v>
      </c>
      <c r="F128" s="6" t="s">
        <v>108</v>
      </c>
      <c r="G128" s="6"/>
      <c r="H128" s="11" t="n">
        <v>0</v>
      </c>
      <c r="I128" s="15" t="n">
        <f aca="false">IF(B128&gt;0,MIN(1,H128/B128),0)</f>
        <v>0</v>
      </c>
      <c r="J128" s="6" t="n">
        <f aca="false">IF(OR(E128="cesta",E128="vodný tok",E128="existujúca zástavba",E128="prístupový pás",E128="malý zvyšok"),0,IF(B128&gt;=2000,ROUND(B128/850,0),IF(E128="úzky pás (8–9 m)",0.5,1)))</f>
        <v>1</v>
      </c>
      <c r="K128" s="6" t="n">
        <f aca="false">IF(OR(G128="park + MŠ",G128="vreckový park / retencia"),0,J128)</f>
        <v>1</v>
      </c>
      <c r="L128" s="6" t="n">
        <f aca="false">IF(G128&lt;&gt;"",0,IF(E128="úzky pás (8–9 m)",1,IF(AND(OR(E128="rodinný dom",E128="veľká parcela"),B128&gt;=1100,C128&gt;=22),MAX(2,J128),J128)))</f>
        <v>1</v>
      </c>
      <c r="M128" s="6" t="n">
        <f aca="false">IF(OR(E128="cesta",E128="vodný tok",E128="existujúca zástavba",E128="prístupový pás",E128="malý zvyšok"),0,IF(B128&gt;=2000,INT(B128/300),MIN(4,MAX(1,INT(B128/300)))))</f>
        <v>2</v>
      </c>
    </row>
    <row r="129" customFormat="false" ht="15" hidden="false" customHeight="false" outlineLevel="0" collapsed="false">
      <c r="A129" s="6" t="s">
        <v>248</v>
      </c>
      <c r="B129" s="11" t="n">
        <v>745</v>
      </c>
      <c r="C129" s="16" t="n">
        <v>19.1</v>
      </c>
      <c r="D129" s="16" t="n">
        <v>39.9</v>
      </c>
      <c r="E129" s="6" t="s">
        <v>136</v>
      </c>
      <c r="F129" s="6" t="s">
        <v>108</v>
      </c>
      <c r="G129" s="6"/>
      <c r="H129" s="11" t="n">
        <v>0</v>
      </c>
      <c r="I129" s="15" t="n">
        <f aca="false">IF(B129&gt;0,MIN(1,H129/B129),0)</f>
        <v>0</v>
      </c>
      <c r="J129" s="6" t="n">
        <f aca="false">IF(OR(E129="cesta",E129="vodný tok",E129="existujúca zástavba",E129="prístupový pás",E129="malý zvyšok"),0,IF(B129&gt;=2000,ROUND(B129/850,0),IF(E129="úzky pás (8–9 m)",0.5,1)))</f>
        <v>1</v>
      </c>
      <c r="K129" s="6" t="n">
        <f aca="false">IF(OR(G129="park + MŠ",G129="vreckový park / retencia"),0,J129)</f>
        <v>1</v>
      </c>
      <c r="L129" s="6" t="n">
        <f aca="false">IF(G129&lt;&gt;"",0,IF(E129="úzky pás (8–9 m)",1,IF(AND(OR(E129="rodinný dom",E129="veľká parcela"),B129&gt;=1100,C129&gt;=22),MAX(2,J129),J129)))</f>
        <v>1</v>
      </c>
      <c r="M129" s="6" t="n">
        <f aca="false">IF(OR(E129="cesta",E129="vodný tok",E129="existujúca zástavba",E129="prístupový pás",E129="malý zvyšok"),0,IF(B129&gt;=2000,INT(B129/300),MIN(4,MAX(1,INT(B129/300)))))</f>
        <v>2</v>
      </c>
    </row>
    <row r="130" customFormat="false" ht="15" hidden="false" customHeight="false" outlineLevel="0" collapsed="false">
      <c r="A130" s="6" t="s">
        <v>249</v>
      </c>
      <c r="B130" s="11" t="n">
        <v>489</v>
      </c>
      <c r="C130" s="16" t="n">
        <v>13.3</v>
      </c>
      <c r="D130" s="16" t="n">
        <v>37.1</v>
      </c>
      <c r="E130" s="6" t="s">
        <v>147</v>
      </c>
      <c r="F130" s="6" t="s">
        <v>108</v>
      </c>
      <c r="G130" s="6"/>
      <c r="H130" s="11" t="n">
        <v>0</v>
      </c>
      <c r="I130" s="15" t="n">
        <f aca="false">IF(B130&gt;0,MIN(1,H130/B130),0)</f>
        <v>0</v>
      </c>
      <c r="J130" s="6" t="n">
        <f aca="false">IF(OR(E130="cesta",E130="vodný tok",E130="existujúca zástavba",E130="prístupový pás",E130="malý zvyšok"),0,IF(B130&gt;=2000,ROUND(B130/850,0),IF(E130="úzky pás (8–9 m)",0.5,1)))</f>
        <v>1</v>
      </c>
      <c r="K130" s="6" t="n">
        <f aca="false">IF(OR(G130="park + MŠ",G130="vreckový park / retencia"),0,J130)</f>
        <v>1</v>
      </c>
      <c r="L130" s="6" t="n">
        <f aca="false">IF(G130&lt;&gt;"",0,IF(E130="úzky pás (8–9 m)",1,IF(AND(OR(E130="rodinný dom",E130="veľká parcela"),B130&gt;=1100,C130&gt;=22),MAX(2,J130),J130)))</f>
        <v>1</v>
      </c>
      <c r="M130" s="6" t="n">
        <f aca="false">IF(OR(E130="cesta",E130="vodný tok",E130="existujúca zástavba",E130="prístupový pás",E130="malý zvyšok"),0,IF(B130&gt;=2000,INT(B130/300),MIN(4,MAX(1,INT(B130/300)))))</f>
        <v>1</v>
      </c>
    </row>
    <row r="131" customFormat="false" ht="15" hidden="false" customHeight="false" outlineLevel="0" collapsed="false">
      <c r="A131" s="6" t="s">
        <v>250</v>
      </c>
      <c r="B131" s="11" t="n">
        <v>489</v>
      </c>
      <c r="C131" s="16" t="n">
        <v>13</v>
      </c>
      <c r="D131" s="16" t="n">
        <v>38.2</v>
      </c>
      <c r="E131" s="6" t="s">
        <v>147</v>
      </c>
      <c r="F131" s="6" t="s">
        <v>108</v>
      </c>
      <c r="G131" s="6"/>
      <c r="H131" s="11" t="n">
        <v>0</v>
      </c>
      <c r="I131" s="15" t="n">
        <f aca="false">IF(B131&gt;0,MIN(1,H131/B131),0)</f>
        <v>0</v>
      </c>
      <c r="J131" s="6" t="n">
        <f aca="false">IF(OR(E131="cesta",E131="vodný tok",E131="existujúca zástavba",E131="prístupový pás",E131="malý zvyšok"),0,IF(B131&gt;=2000,ROUND(B131/850,0),IF(E131="úzky pás (8–9 m)",0.5,1)))</f>
        <v>1</v>
      </c>
      <c r="K131" s="6" t="n">
        <f aca="false">IF(OR(G131="park + MŠ",G131="vreckový park / retencia"),0,J131)</f>
        <v>1</v>
      </c>
      <c r="L131" s="6" t="n">
        <f aca="false">IF(G131&lt;&gt;"",0,IF(E131="úzky pás (8–9 m)",1,IF(AND(OR(E131="rodinný dom",E131="veľká parcela"),B131&gt;=1100,C131&gt;=22),MAX(2,J131),J131)))</f>
        <v>1</v>
      </c>
      <c r="M131" s="6" t="n">
        <f aca="false">IF(OR(E131="cesta",E131="vodný tok",E131="existujúca zástavba",E131="prístupový pás",E131="malý zvyšok"),0,IF(B131&gt;=2000,INT(B131/300),MIN(4,MAX(1,INT(B131/300)))))</f>
        <v>1</v>
      </c>
    </row>
    <row r="132" customFormat="false" ht="15" hidden="false" customHeight="false" outlineLevel="0" collapsed="false">
      <c r="A132" s="6" t="s">
        <v>251</v>
      </c>
      <c r="B132" s="11" t="n">
        <v>532</v>
      </c>
      <c r="C132" s="16" t="n">
        <v>17.4</v>
      </c>
      <c r="D132" s="16" t="n">
        <v>36.3</v>
      </c>
      <c r="E132" s="6" t="s">
        <v>136</v>
      </c>
      <c r="F132" s="6" t="s">
        <v>108</v>
      </c>
      <c r="G132" s="6"/>
      <c r="H132" s="11" t="n">
        <v>0</v>
      </c>
      <c r="I132" s="15" t="n">
        <f aca="false">IF(B132&gt;0,MIN(1,H132/B132),0)</f>
        <v>0</v>
      </c>
      <c r="J132" s="6" t="n">
        <f aca="false">IF(OR(E132="cesta",E132="vodný tok",E132="existujúca zástavba",E132="prístupový pás",E132="malý zvyšok"),0,IF(B132&gt;=2000,ROUND(B132/850,0),IF(E132="úzky pás (8–9 m)",0.5,1)))</f>
        <v>1</v>
      </c>
      <c r="K132" s="6" t="n">
        <f aca="false">IF(OR(G132="park + MŠ",G132="vreckový park / retencia"),0,J132)</f>
        <v>1</v>
      </c>
      <c r="L132" s="6" t="n">
        <f aca="false">IF(G132&lt;&gt;"",0,IF(E132="úzky pás (8–9 m)",1,IF(AND(OR(E132="rodinný dom",E132="veľká parcela"),B132&gt;=1100,C132&gt;=22),MAX(2,J132),J132)))</f>
        <v>1</v>
      </c>
      <c r="M132" s="6" t="n">
        <f aca="false">IF(OR(E132="cesta",E132="vodný tok",E132="existujúca zástavba",E132="prístupový pás",E132="malý zvyšok"),0,IF(B132&gt;=2000,INT(B132/300),MIN(4,MAX(1,INT(B132/300)))))</f>
        <v>1</v>
      </c>
    </row>
    <row r="133" customFormat="false" ht="15" hidden="false" customHeight="false" outlineLevel="0" collapsed="false">
      <c r="A133" s="6" t="s">
        <v>252</v>
      </c>
      <c r="B133" s="11" t="n">
        <v>86</v>
      </c>
      <c r="C133" s="16" t="n">
        <v>11</v>
      </c>
      <c r="D133" s="16" t="n">
        <v>15.8</v>
      </c>
      <c r="E133" s="6" t="s">
        <v>114</v>
      </c>
      <c r="F133" s="6" t="s">
        <v>108</v>
      </c>
      <c r="G133" s="6"/>
      <c r="H133" s="11" t="n">
        <v>0</v>
      </c>
      <c r="I133" s="15" t="n">
        <f aca="false">IF(B133&gt;0,MIN(1,H133/B133),0)</f>
        <v>0</v>
      </c>
      <c r="J133" s="6" t="n">
        <f aca="false">IF(OR(E133="cesta",E133="vodný tok",E133="existujúca zástavba",E133="prístupový pás",E133="malý zvyšok"),0,IF(B133&gt;=2000,ROUND(B133/850,0),IF(E133="úzky pás (8–9 m)",0.5,1)))</f>
        <v>0</v>
      </c>
      <c r="K133" s="6" t="n">
        <f aca="false">IF(OR(G133="park + MŠ",G133="vreckový park / retencia"),0,J133)</f>
        <v>0</v>
      </c>
      <c r="L133" s="6" t="n">
        <f aca="false">IF(G133&lt;&gt;"",0,IF(E133="úzky pás (8–9 m)",1,IF(AND(OR(E133="rodinný dom",E133="veľká parcela"),B133&gt;=1100,C133&gt;=22),MAX(2,J133),J133)))</f>
        <v>0</v>
      </c>
      <c r="M133" s="6" t="n">
        <f aca="false">IF(OR(E133="cesta",E133="vodný tok",E133="existujúca zástavba",E133="prístupový pás",E133="malý zvyšok"),0,IF(B133&gt;=2000,INT(B133/300),MIN(4,MAX(1,INT(B133/300)))))</f>
        <v>0</v>
      </c>
    </row>
    <row r="134" customFormat="false" ht="15" hidden="false" customHeight="false" outlineLevel="0" collapsed="false">
      <c r="A134" s="6" t="s">
        <v>253</v>
      </c>
      <c r="B134" s="11" t="n">
        <v>125</v>
      </c>
      <c r="C134" s="16" t="n">
        <v>12.8</v>
      </c>
      <c r="D134" s="16" t="n">
        <v>19.7</v>
      </c>
      <c r="E134" s="6" t="s">
        <v>114</v>
      </c>
      <c r="F134" s="6" t="s">
        <v>108</v>
      </c>
      <c r="G134" s="6"/>
      <c r="H134" s="11" t="n">
        <v>0</v>
      </c>
      <c r="I134" s="15" t="n">
        <f aca="false">IF(B134&gt;0,MIN(1,H134/B134),0)</f>
        <v>0</v>
      </c>
      <c r="J134" s="6" t="n">
        <f aca="false">IF(OR(E134="cesta",E134="vodný tok",E134="existujúca zástavba",E134="prístupový pás",E134="malý zvyšok"),0,IF(B134&gt;=2000,ROUND(B134/850,0),IF(E134="úzky pás (8–9 m)",0.5,1)))</f>
        <v>0</v>
      </c>
      <c r="K134" s="6" t="n">
        <f aca="false">IF(OR(G134="park + MŠ",G134="vreckový park / retencia"),0,J134)</f>
        <v>0</v>
      </c>
      <c r="L134" s="6" t="n">
        <f aca="false">IF(G134&lt;&gt;"",0,IF(E134="úzky pás (8–9 m)",1,IF(AND(OR(E134="rodinný dom",E134="veľká parcela"),B134&gt;=1100,C134&gt;=22),MAX(2,J134),J134)))</f>
        <v>0</v>
      </c>
      <c r="M134" s="6" t="n">
        <f aca="false">IF(OR(E134="cesta",E134="vodný tok",E134="existujúca zástavba",E134="prístupový pás",E134="malý zvyšok"),0,IF(B134&gt;=2000,INT(B134/300),MIN(4,MAX(1,INT(B134/300)))))</f>
        <v>0</v>
      </c>
    </row>
    <row r="135" customFormat="false" ht="15" hidden="false" customHeight="false" outlineLevel="0" collapsed="false">
      <c r="A135" s="6" t="s">
        <v>254</v>
      </c>
      <c r="B135" s="11" t="n">
        <v>505</v>
      </c>
      <c r="C135" s="16" t="n">
        <v>18.3</v>
      </c>
      <c r="D135" s="16" t="n">
        <v>34.5</v>
      </c>
      <c r="E135" s="6" t="s">
        <v>136</v>
      </c>
      <c r="F135" s="6" t="s">
        <v>108</v>
      </c>
      <c r="G135" s="6"/>
      <c r="H135" s="11" t="n">
        <v>0</v>
      </c>
      <c r="I135" s="15" t="n">
        <f aca="false">IF(B135&gt;0,MIN(1,H135/B135),0)</f>
        <v>0</v>
      </c>
      <c r="J135" s="6" t="n">
        <f aca="false">IF(OR(E135="cesta",E135="vodný tok",E135="existujúca zástavba",E135="prístupový pás",E135="malý zvyšok"),0,IF(B135&gt;=2000,ROUND(B135/850,0),IF(E135="úzky pás (8–9 m)",0.5,1)))</f>
        <v>1</v>
      </c>
      <c r="K135" s="6" t="n">
        <f aca="false">IF(OR(G135="park + MŠ",G135="vreckový park / retencia"),0,J135)</f>
        <v>1</v>
      </c>
      <c r="L135" s="6" t="n">
        <f aca="false">IF(G135&lt;&gt;"",0,IF(E135="úzky pás (8–9 m)",1,IF(AND(OR(E135="rodinný dom",E135="veľká parcela"),B135&gt;=1100,C135&gt;=22),MAX(2,J135),J135)))</f>
        <v>1</v>
      </c>
      <c r="M135" s="6" t="n">
        <f aca="false">IF(OR(E135="cesta",E135="vodný tok",E135="existujúca zástavba",E135="prístupový pás",E135="malý zvyšok"),0,IF(B135&gt;=2000,INT(B135/300),MIN(4,MAX(1,INT(B135/300)))))</f>
        <v>1</v>
      </c>
    </row>
    <row r="136" customFormat="false" ht="15" hidden="false" customHeight="false" outlineLevel="0" collapsed="false">
      <c r="A136" s="6" t="s">
        <v>255</v>
      </c>
      <c r="B136" s="11" t="n">
        <v>496</v>
      </c>
      <c r="C136" s="16" t="n">
        <v>14.9</v>
      </c>
      <c r="D136" s="16" t="n">
        <v>34.7</v>
      </c>
      <c r="E136" s="6" t="s">
        <v>147</v>
      </c>
      <c r="F136" s="6" t="s">
        <v>108</v>
      </c>
      <c r="G136" s="6"/>
      <c r="H136" s="11" t="n">
        <v>50</v>
      </c>
      <c r="I136" s="15" t="n">
        <f aca="false">IF(B136&gt;0,MIN(1,H136/B136),0)</f>
        <v>0.100806451612903</v>
      </c>
      <c r="J136" s="6" t="n">
        <f aca="false">IF(OR(E136="cesta",E136="vodný tok",E136="existujúca zástavba",E136="prístupový pás",E136="malý zvyšok"),0,IF(B136&gt;=2000,ROUND(B136/850,0),IF(E136="úzky pás (8–9 m)",0.5,1)))</f>
        <v>1</v>
      </c>
      <c r="K136" s="6" t="n">
        <f aca="false">IF(OR(G136="park + MŠ",G136="vreckový park / retencia"),0,J136)</f>
        <v>1</v>
      </c>
      <c r="L136" s="6" t="n">
        <f aca="false">IF(G136&lt;&gt;"",0,IF(E136="úzky pás (8–9 m)",1,IF(AND(OR(E136="rodinný dom",E136="veľká parcela"),B136&gt;=1100,C136&gt;=22),MAX(2,J136),J136)))</f>
        <v>1</v>
      </c>
      <c r="M136" s="6" t="n">
        <f aca="false">IF(OR(E136="cesta",E136="vodný tok",E136="existujúca zástavba",E136="prístupový pás",E136="malý zvyšok"),0,IF(B136&gt;=2000,INT(B136/300),MIN(4,MAX(1,INT(B136/300)))))</f>
        <v>1</v>
      </c>
    </row>
    <row r="137" customFormat="false" ht="15" hidden="false" customHeight="false" outlineLevel="0" collapsed="false">
      <c r="A137" s="6" t="s">
        <v>256</v>
      </c>
      <c r="B137" s="11" t="n">
        <v>836</v>
      </c>
      <c r="C137" s="16" t="n">
        <v>26.4</v>
      </c>
      <c r="D137" s="16" t="n">
        <v>33.2</v>
      </c>
      <c r="E137" s="6" t="s">
        <v>136</v>
      </c>
      <c r="F137" s="6" t="s">
        <v>108</v>
      </c>
      <c r="G137" s="6"/>
      <c r="H137" s="11" t="n">
        <v>86</v>
      </c>
      <c r="I137" s="15" t="n">
        <f aca="false">IF(B137&gt;0,MIN(1,H137/B137),0)</f>
        <v>0.102870813397129</v>
      </c>
      <c r="J137" s="6" t="n">
        <f aca="false">IF(OR(E137="cesta",E137="vodný tok",E137="existujúca zástavba",E137="prístupový pás",E137="malý zvyšok"),0,IF(B137&gt;=2000,ROUND(B137/850,0),IF(E137="úzky pás (8–9 m)",0.5,1)))</f>
        <v>1</v>
      </c>
      <c r="K137" s="6" t="n">
        <f aca="false">IF(OR(G137="park + MŠ",G137="vreckový park / retencia"),0,J137)</f>
        <v>1</v>
      </c>
      <c r="L137" s="6" t="n">
        <f aca="false">IF(G137&lt;&gt;"",0,IF(E137="úzky pás (8–9 m)",1,IF(AND(OR(E137="rodinný dom",E137="veľká parcela"),B137&gt;=1100,C137&gt;=22),MAX(2,J137),J137)))</f>
        <v>1</v>
      </c>
      <c r="M137" s="6" t="n">
        <f aca="false">IF(OR(E137="cesta",E137="vodný tok",E137="existujúca zástavba",E137="prístupový pás",E137="malý zvyšok"),0,IF(B137&gt;=2000,INT(B137/300),MIN(4,MAX(1,INT(B137/300)))))</f>
        <v>2</v>
      </c>
    </row>
    <row r="138" customFormat="false" ht="15" hidden="false" customHeight="false" outlineLevel="0" collapsed="false">
      <c r="A138" s="6" t="s">
        <v>257</v>
      </c>
      <c r="B138" s="11" t="n">
        <v>1014</v>
      </c>
      <c r="C138" s="16" t="n">
        <v>34.4</v>
      </c>
      <c r="D138" s="16" t="n">
        <v>39.8</v>
      </c>
      <c r="E138" s="6" t="s">
        <v>136</v>
      </c>
      <c r="F138" s="6" t="s">
        <v>108</v>
      </c>
      <c r="G138" s="6"/>
      <c r="H138" s="11" t="n">
        <v>75</v>
      </c>
      <c r="I138" s="15" t="n">
        <f aca="false">IF(B138&gt;0,MIN(1,H138/B138),0)</f>
        <v>0.0739644970414201</v>
      </c>
      <c r="J138" s="6" t="n">
        <f aca="false">IF(OR(E138="cesta",E138="vodný tok",E138="existujúca zástavba",E138="prístupový pás",E138="malý zvyšok"),0,IF(B138&gt;=2000,ROUND(B138/850,0),IF(E138="úzky pás (8–9 m)",0.5,1)))</f>
        <v>1</v>
      </c>
      <c r="K138" s="6" t="n">
        <f aca="false">IF(OR(G138="park + MŠ",G138="vreckový park / retencia"),0,J138)</f>
        <v>1</v>
      </c>
      <c r="L138" s="6" t="n">
        <f aca="false">IF(G138&lt;&gt;"",0,IF(E138="úzky pás (8–9 m)",1,IF(AND(OR(E138="rodinný dom",E138="veľká parcela"),B138&gt;=1100,C138&gt;=22),MAX(2,J138),J138)))</f>
        <v>1</v>
      </c>
      <c r="M138" s="6" t="n">
        <f aca="false">IF(OR(E138="cesta",E138="vodný tok",E138="existujúca zástavba",E138="prístupový pás",E138="malý zvyšok"),0,IF(B138&gt;=2000,INT(B138/300),MIN(4,MAX(1,INT(B138/300)))))</f>
        <v>3</v>
      </c>
    </row>
    <row r="139" customFormat="false" ht="15" hidden="false" customHeight="false" outlineLevel="0" collapsed="false">
      <c r="A139" s="6" t="s">
        <v>258</v>
      </c>
      <c r="B139" s="11" t="n">
        <v>344</v>
      </c>
      <c r="C139" s="16" t="n">
        <v>21.8</v>
      </c>
      <c r="D139" s="16" t="n">
        <v>31.4</v>
      </c>
      <c r="E139" s="6" t="s">
        <v>147</v>
      </c>
      <c r="F139" s="6" t="s">
        <v>108</v>
      </c>
      <c r="G139" s="6"/>
      <c r="H139" s="11" t="n">
        <v>2</v>
      </c>
      <c r="I139" s="15" t="n">
        <f aca="false">IF(B139&gt;0,MIN(1,H139/B139),0)</f>
        <v>0.00581395348837209</v>
      </c>
      <c r="J139" s="6" t="n">
        <f aca="false">IF(OR(E139="cesta",E139="vodný tok",E139="existujúca zástavba",E139="prístupový pás",E139="malý zvyšok"),0,IF(B139&gt;=2000,ROUND(B139/850,0),IF(E139="úzky pás (8–9 m)",0.5,1)))</f>
        <v>1</v>
      </c>
      <c r="K139" s="6" t="n">
        <f aca="false">IF(OR(G139="park + MŠ",G139="vreckový park / retencia"),0,J139)</f>
        <v>1</v>
      </c>
      <c r="L139" s="6" t="n">
        <f aca="false">IF(G139&lt;&gt;"",0,IF(E139="úzky pás (8–9 m)",1,IF(AND(OR(E139="rodinný dom",E139="veľká parcela"),B139&gt;=1100,C139&gt;=22),MAX(2,J139),J139)))</f>
        <v>1</v>
      </c>
      <c r="M139" s="6" t="n">
        <f aca="false">IF(OR(E139="cesta",E139="vodný tok",E139="existujúca zástavba",E139="prístupový pás",E139="malý zvyšok"),0,IF(B139&gt;=2000,INT(B139/300),MIN(4,MAX(1,INT(B139/300)))))</f>
        <v>1</v>
      </c>
    </row>
    <row r="140" customFormat="false" ht="15" hidden="false" customHeight="false" outlineLevel="0" collapsed="false">
      <c r="A140" s="6" t="s">
        <v>259</v>
      </c>
      <c r="B140" s="11" t="n">
        <v>1164</v>
      </c>
      <c r="C140" s="16" t="n">
        <v>40.1</v>
      </c>
      <c r="D140" s="16" t="n">
        <v>40.2</v>
      </c>
      <c r="E140" s="6" t="s">
        <v>136</v>
      </c>
      <c r="F140" s="6" t="s">
        <v>108</v>
      </c>
      <c r="G140" s="6"/>
      <c r="H140" s="11" t="n">
        <v>45</v>
      </c>
      <c r="I140" s="15" t="n">
        <f aca="false">IF(B140&gt;0,MIN(1,H140/B140),0)</f>
        <v>0.038659793814433</v>
      </c>
      <c r="J140" s="6" t="n">
        <f aca="false">IF(OR(E140="cesta",E140="vodný tok",E140="existujúca zástavba",E140="prístupový pás",E140="malý zvyšok"),0,IF(B140&gt;=2000,ROUND(B140/850,0),IF(E140="úzky pás (8–9 m)",0.5,1)))</f>
        <v>1</v>
      </c>
      <c r="K140" s="6" t="n">
        <f aca="false">IF(OR(G140="park + MŠ",G140="vreckový park / retencia"),0,J140)</f>
        <v>1</v>
      </c>
      <c r="L140" s="6" t="n">
        <f aca="false">IF(G140&lt;&gt;"",0,IF(E140="úzky pás (8–9 m)",1,IF(AND(OR(E140="rodinný dom",E140="veľká parcela"),B140&gt;=1100,C140&gt;=22),MAX(2,J140),J140)))</f>
        <v>2</v>
      </c>
      <c r="M140" s="6" t="n">
        <f aca="false">IF(OR(E140="cesta",E140="vodný tok",E140="existujúca zástavba",E140="prístupový pás",E140="malý zvyšok"),0,IF(B140&gt;=2000,INT(B140/300),MIN(4,MAX(1,INT(B140/300)))))</f>
        <v>3</v>
      </c>
    </row>
    <row r="141" customFormat="false" ht="15" hidden="false" customHeight="false" outlineLevel="0" collapsed="false">
      <c r="A141" s="6" t="s">
        <v>260</v>
      </c>
      <c r="B141" s="11" t="n">
        <v>875</v>
      </c>
      <c r="C141" s="16" t="n">
        <v>31.5</v>
      </c>
      <c r="D141" s="16" t="n">
        <v>40.5</v>
      </c>
      <c r="E141" s="6" t="s">
        <v>136</v>
      </c>
      <c r="F141" s="6" t="s">
        <v>108</v>
      </c>
      <c r="G141" s="6"/>
      <c r="H141" s="11" t="n">
        <v>37</v>
      </c>
      <c r="I141" s="15" t="n">
        <f aca="false">IF(B141&gt;0,MIN(1,H141/B141),0)</f>
        <v>0.0422857142857143</v>
      </c>
      <c r="J141" s="6" t="n">
        <f aca="false">IF(OR(E141="cesta",E141="vodný tok",E141="existujúca zástavba",E141="prístupový pás",E141="malý zvyšok"),0,IF(B141&gt;=2000,ROUND(B141/850,0),IF(E141="úzky pás (8–9 m)",0.5,1)))</f>
        <v>1</v>
      </c>
      <c r="K141" s="6" t="n">
        <f aca="false">IF(OR(G141="park + MŠ",G141="vreckový park / retencia"),0,J141)</f>
        <v>1</v>
      </c>
      <c r="L141" s="6" t="n">
        <f aca="false">IF(G141&lt;&gt;"",0,IF(E141="úzky pás (8–9 m)",1,IF(AND(OR(E141="rodinný dom",E141="veľká parcela"),B141&gt;=1100,C141&gt;=22),MAX(2,J141),J141)))</f>
        <v>1</v>
      </c>
      <c r="M141" s="6" t="n">
        <f aca="false">IF(OR(E141="cesta",E141="vodný tok",E141="existujúca zástavba",E141="prístupový pás",E141="malý zvyšok"),0,IF(B141&gt;=2000,INT(B141/300),MIN(4,MAX(1,INT(B141/300)))))</f>
        <v>2</v>
      </c>
    </row>
    <row r="142" customFormat="false" ht="15" hidden="false" customHeight="false" outlineLevel="0" collapsed="false">
      <c r="A142" s="6" t="s">
        <v>261</v>
      </c>
      <c r="B142" s="11" t="n">
        <v>477</v>
      </c>
      <c r="C142" s="16" t="n">
        <v>13.7</v>
      </c>
      <c r="D142" s="16" t="n">
        <v>35.8</v>
      </c>
      <c r="E142" s="6" t="s">
        <v>147</v>
      </c>
      <c r="F142" s="6" t="s">
        <v>108</v>
      </c>
      <c r="G142" s="6"/>
      <c r="H142" s="11" t="n">
        <v>16</v>
      </c>
      <c r="I142" s="15" t="n">
        <f aca="false">IF(B142&gt;0,MIN(1,H142/B142),0)</f>
        <v>0.0335429769392034</v>
      </c>
      <c r="J142" s="6" t="n">
        <f aca="false">IF(OR(E142="cesta",E142="vodný tok",E142="existujúca zástavba",E142="prístupový pás",E142="malý zvyšok"),0,IF(B142&gt;=2000,ROUND(B142/850,0),IF(E142="úzky pás (8–9 m)",0.5,1)))</f>
        <v>1</v>
      </c>
      <c r="K142" s="6" t="n">
        <f aca="false">IF(OR(G142="park + MŠ",G142="vreckový park / retencia"),0,J142)</f>
        <v>1</v>
      </c>
      <c r="L142" s="6" t="n">
        <f aca="false">IF(G142&lt;&gt;"",0,IF(E142="úzky pás (8–9 m)",1,IF(AND(OR(E142="rodinný dom",E142="veľká parcela"),B142&gt;=1100,C142&gt;=22),MAX(2,J142),J142)))</f>
        <v>1</v>
      </c>
      <c r="M142" s="6" t="n">
        <f aca="false">IF(OR(E142="cesta",E142="vodný tok",E142="existujúca zástavba",E142="prístupový pás",E142="malý zvyšok"),0,IF(B142&gt;=2000,INT(B142/300),MIN(4,MAX(1,INT(B142/300)))))</f>
        <v>1</v>
      </c>
    </row>
    <row r="143" customFormat="false" ht="15" hidden="false" customHeight="false" outlineLevel="0" collapsed="false">
      <c r="A143" s="6" t="s">
        <v>262</v>
      </c>
      <c r="B143" s="11" t="n">
        <v>840</v>
      </c>
      <c r="C143" s="16" t="n">
        <v>25.8</v>
      </c>
      <c r="D143" s="16" t="n">
        <v>34.2</v>
      </c>
      <c r="E143" s="6" t="s">
        <v>136</v>
      </c>
      <c r="F143" s="6" t="s">
        <v>108</v>
      </c>
      <c r="G143" s="6"/>
      <c r="H143" s="11" t="n">
        <v>30</v>
      </c>
      <c r="I143" s="15" t="n">
        <f aca="false">IF(B143&gt;0,MIN(1,H143/B143),0)</f>
        <v>0.0357142857142857</v>
      </c>
      <c r="J143" s="6" t="n">
        <f aca="false">IF(OR(E143="cesta",E143="vodný tok",E143="existujúca zástavba",E143="prístupový pás",E143="malý zvyšok"),0,IF(B143&gt;=2000,ROUND(B143/850,0),IF(E143="úzky pás (8–9 m)",0.5,1)))</f>
        <v>1</v>
      </c>
      <c r="K143" s="6" t="n">
        <f aca="false">IF(OR(G143="park + MŠ",G143="vreckový park / retencia"),0,J143)</f>
        <v>1</v>
      </c>
      <c r="L143" s="6" t="n">
        <f aca="false">IF(G143&lt;&gt;"",0,IF(E143="úzky pás (8–9 m)",1,IF(AND(OR(E143="rodinný dom",E143="veľká parcela"),B143&gt;=1100,C143&gt;=22),MAX(2,J143),J143)))</f>
        <v>1</v>
      </c>
      <c r="M143" s="6" t="n">
        <f aca="false">IF(OR(E143="cesta",E143="vodný tok",E143="existujúca zástavba",E143="prístupový pás",E143="malý zvyšok"),0,IF(B143&gt;=2000,INT(B143/300),MIN(4,MAX(1,INT(B143/300)))))</f>
        <v>2</v>
      </c>
    </row>
    <row r="144" customFormat="false" ht="15" hidden="false" customHeight="false" outlineLevel="0" collapsed="false">
      <c r="A144" s="6" t="s">
        <v>263</v>
      </c>
      <c r="B144" s="11" t="n">
        <v>455</v>
      </c>
      <c r="C144" s="16" t="n">
        <v>23.9</v>
      </c>
      <c r="D144" s="16" t="n">
        <v>30.9</v>
      </c>
      <c r="E144" s="6" t="s">
        <v>136</v>
      </c>
      <c r="F144" s="6" t="s">
        <v>108</v>
      </c>
      <c r="G144" s="6"/>
      <c r="H144" s="11" t="n">
        <v>30</v>
      </c>
      <c r="I144" s="15" t="n">
        <f aca="false">IF(B144&gt;0,MIN(1,H144/B144),0)</f>
        <v>0.0659340659340659</v>
      </c>
      <c r="J144" s="6" t="n">
        <f aca="false">IF(OR(E144="cesta",E144="vodný tok",E144="existujúca zástavba",E144="prístupový pás",E144="malý zvyšok"),0,IF(B144&gt;=2000,ROUND(B144/850,0),IF(E144="úzky pás (8–9 m)",0.5,1)))</f>
        <v>1</v>
      </c>
      <c r="K144" s="6" t="n">
        <f aca="false">IF(OR(G144="park + MŠ",G144="vreckový park / retencia"),0,J144)</f>
        <v>1</v>
      </c>
      <c r="L144" s="6" t="n">
        <f aca="false">IF(G144&lt;&gt;"",0,IF(E144="úzky pás (8–9 m)",1,IF(AND(OR(E144="rodinný dom",E144="veľká parcela"),B144&gt;=1100,C144&gt;=22),MAX(2,J144),J144)))</f>
        <v>1</v>
      </c>
      <c r="M144" s="6" t="n">
        <f aca="false">IF(OR(E144="cesta",E144="vodný tok",E144="existujúca zástavba",E144="prístupový pás",E144="malý zvyšok"),0,IF(B144&gt;=2000,INT(B144/300),MIN(4,MAX(1,INT(B144/300)))))</f>
        <v>1</v>
      </c>
    </row>
    <row r="145" customFormat="false" ht="15" hidden="false" customHeight="false" outlineLevel="0" collapsed="false">
      <c r="A145" s="6" t="s">
        <v>264</v>
      </c>
      <c r="B145" s="11" t="n">
        <v>220</v>
      </c>
      <c r="C145" s="16" t="n">
        <v>13.3</v>
      </c>
      <c r="D145" s="16" t="n">
        <v>33.1</v>
      </c>
      <c r="E145" s="6" t="s">
        <v>114</v>
      </c>
      <c r="F145" s="6" t="s">
        <v>108</v>
      </c>
      <c r="G145" s="6"/>
      <c r="H145" s="11" t="n">
        <v>1</v>
      </c>
      <c r="I145" s="15" t="n">
        <f aca="false">IF(B145&gt;0,MIN(1,H145/B145),0)</f>
        <v>0.00454545454545455</v>
      </c>
      <c r="J145" s="6" t="n">
        <f aca="false">IF(OR(E145="cesta",E145="vodný tok",E145="existujúca zástavba",E145="prístupový pás",E145="malý zvyšok"),0,IF(B145&gt;=2000,ROUND(B145/850,0),IF(E145="úzky pás (8–9 m)",0.5,1)))</f>
        <v>0</v>
      </c>
      <c r="K145" s="6" t="n">
        <f aca="false">IF(OR(G145="park + MŠ",G145="vreckový park / retencia"),0,J145)</f>
        <v>0</v>
      </c>
      <c r="L145" s="6" t="n">
        <f aca="false">IF(G145&lt;&gt;"",0,IF(E145="úzky pás (8–9 m)",1,IF(AND(OR(E145="rodinný dom",E145="veľká parcela"),B145&gt;=1100,C145&gt;=22),MAX(2,J145),J145)))</f>
        <v>0</v>
      </c>
      <c r="M145" s="6" t="n">
        <f aca="false">IF(OR(E145="cesta",E145="vodný tok",E145="existujúca zástavba",E145="prístupový pás",E145="malý zvyšok"),0,IF(B145&gt;=2000,INT(B145/300),MIN(4,MAX(1,INT(B145/300)))))</f>
        <v>0</v>
      </c>
    </row>
    <row r="146" customFormat="false" ht="15" hidden="false" customHeight="false" outlineLevel="0" collapsed="false">
      <c r="A146" s="6" t="s">
        <v>265</v>
      </c>
      <c r="B146" s="11" t="n">
        <v>697</v>
      </c>
      <c r="C146" s="16" t="n">
        <v>26.9</v>
      </c>
      <c r="D146" s="16" t="n">
        <v>28.2</v>
      </c>
      <c r="E146" s="6" t="s">
        <v>136</v>
      </c>
      <c r="F146" s="6" t="s">
        <v>108</v>
      </c>
      <c r="G146" s="6"/>
      <c r="H146" s="11" t="n">
        <v>58</v>
      </c>
      <c r="I146" s="15" t="n">
        <f aca="false">IF(B146&gt;0,MIN(1,H146/B146),0)</f>
        <v>0.0832137733142037</v>
      </c>
      <c r="J146" s="6" t="n">
        <f aca="false">IF(OR(E146="cesta",E146="vodný tok",E146="existujúca zástavba",E146="prístupový pás",E146="malý zvyšok"),0,IF(B146&gt;=2000,ROUND(B146/850,0),IF(E146="úzky pás (8–9 m)",0.5,1)))</f>
        <v>1</v>
      </c>
      <c r="K146" s="6" t="n">
        <f aca="false">IF(OR(G146="park + MŠ",G146="vreckový park / retencia"),0,J146)</f>
        <v>1</v>
      </c>
      <c r="L146" s="6" t="n">
        <f aca="false">IF(G146&lt;&gt;"",0,IF(E146="úzky pás (8–9 m)",1,IF(AND(OR(E146="rodinný dom",E146="veľká parcela"),B146&gt;=1100,C146&gt;=22),MAX(2,J146),J146)))</f>
        <v>1</v>
      </c>
      <c r="M146" s="6" t="n">
        <f aca="false">IF(OR(E146="cesta",E146="vodný tok",E146="existujúca zástavba",E146="prístupový pás",E146="malý zvyšok"),0,IF(B146&gt;=2000,INT(B146/300),MIN(4,MAX(1,INT(B146/300)))))</f>
        <v>2</v>
      </c>
    </row>
    <row r="147" customFormat="false" ht="15" hidden="false" customHeight="false" outlineLevel="0" collapsed="false">
      <c r="A147" s="6" t="s">
        <v>266</v>
      </c>
      <c r="B147" s="11" t="n">
        <v>145</v>
      </c>
      <c r="C147" s="16" t="n">
        <v>13.4</v>
      </c>
      <c r="D147" s="16" t="n">
        <v>18.1</v>
      </c>
      <c r="E147" s="6" t="s">
        <v>114</v>
      </c>
      <c r="F147" s="6" t="s">
        <v>108</v>
      </c>
      <c r="G147" s="6"/>
      <c r="H147" s="11" t="n">
        <v>21</v>
      </c>
      <c r="I147" s="15" t="n">
        <f aca="false">IF(B147&gt;0,MIN(1,H147/B147),0)</f>
        <v>0.144827586206897</v>
      </c>
      <c r="J147" s="6" t="n">
        <f aca="false">IF(OR(E147="cesta",E147="vodný tok",E147="existujúca zástavba",E147="prístupový pás",E147="malý zvyšok"),0,IF(B147&gt;=2000,ROUND(B147/850,0),IF(E147="úzky pás (8–9 m)",0.5,1)))</f>
        <v>0</v>
      </c>
      <c r="K147" s="6" t="n">
        <f aca="false">IF(OR(G147="park + MŠ",G147="vreckový park / retencia"),0,J147)</f>
        <v>0</v>
      </c>
      <c r="L147" s="6" t="n">
        <f aca="false">IF(G147&lt;&gt;"",0,IF(E147="úzky pás (8–9 m)",1,IF(AND(OR(E147="rodinný dom",E147="veľká parcela"),B147&gt;=1100,C147&gt;=22),MAX(2,J147),J147)))</f>
        <v>0</v>
      </c>
      <c r="M147" s="6" t="n">
        <f aca="false">IF(OR(E147="cesta",E147="vodný tok",E147="existujúca zástavba",E147="prístupový pás",E147="malý zvyšok"),0,IF(B147&gt;=2000,INT(B147/300),MIN(4,MAX(1,INT(B147/300)))))</f>
        <v>0</v>
      </c>
    </row>
    <row r="148" customFormat="false" ht="15" hidden="false" customHeight="false" outlineLevel="0" collapsed="false">
      <c r="A148" s="6" t="s">
        <v>267</v>
      </c>
      <c r="B148" s="11" t="n">
        <v>1340</v>
      </c>
      <c r="C148" s="16" t="n">
        <v>37.1</v>
      </c>
      <c r="D148" s="16" t="n">
        <v>44.2</v>
      </c>
      <c r="E148" s="6" t="s">
        <v>136</v>
      </c>
      <c r="F148" s="6" t="s">
        <v>108</v>
      </c>
      <c r="G148" s="6"/>
      <c r="H148" s="11" t="n">
        <v>63</v>
      </c>
      <c r="I148" s="15" t="n">
        <f aca="false">IF(B148&gt;0,MIN(1,H148/B148),0)</f>
        <v>0.0470149253731343</v>
      </c>
      <c r="J148" s="6" t="n">
        <f aca="false">IF(OR(E148="cesta",E148="vodný tok",E148="existujúca zástavba",E148="prístupový pás",E148="malý zvyšok"),0,IF(B148&gt;=2000,ROUND(B148/850,0),IF(E148="úzky pás (8–9 m)",0.5,1)))</f>
        <v>1</v>
      </c>
      <c r="K148" s="6" t="n">
        <f aca="false">IF(OR(G148="park + MŠ",G148="vreckový park / retencia"),0,J148)</f>
        <v>1</v>
      </c>
      <c r="L148" s="6" t="n">
        <f aca="false">IF(G148&lt;&gt;"",0,IF(E148="úzky pás (8–9 m)",1,IF(AND(OR(E148="rodinný dom",E148="veľká parcela"),B148&gt;=1100,C148&gt;=22),MAX(2,J148),J148)))</f>
        <v>2</v>
      </c>
      <c r="M148" s="6" t="n">
        <f aca="false">IF(OR(E148="cesta",E148="vodný tok",E148="existujúca zástavba",E148="prístupový pás",E148="malý zvyšok"),0,IF(B148&gt;=2000,INT(B148/300),MIN(4,MAX(1,INT(B148/300)))))</f>
        <v>4</v>
      </c>
    </row>
    <row r="149" customFormat="false" ht="15" hidden="false" customHeight="false" outlineLevel="0" collapsed="false">
      <c r="A149" s="6" t="s">
        <v>268</v>
      </c>
      <c r="B149" s="11" t="n">
        <v>566</v>
      </c>
      <c r="C149" s="16" t="n">
        <v>12.8</v>
      </c>
      <c r="D149" s="16" t="n">
        <v>44.3</v>
      </c>
      <c r="E149" s="6" t="s">
        <v>147</v>
      </c>
      <c r="F149" s="6" t="s">
        <v>108</v>
      </c>
      <c r="G149" s="6"/>
      <c r="H149" s="11" t="n">
        <v>21</v>
      </c>
      <c r="I149" s="15" t="n">
        <f aca="false">IF(B149&gt;0,MIN(1,H149/B149),0)</f>
        <v>0.0371024734982332</v>
      </c>
      <c r="J149" s="6" t="n">
        <f aca="false">IF(OR(E149="cesta",E149="vodný tok",E149="existujúca zástavba",E149="prístupový pás",E149="malý zvyšok"),0,IF(B149&gt;=2000,ROUND(B149/850,0),IF(E149="úzky pás (8–9 m)",0.5,1)))</f>
        <v>1</v>
      </c>
      <c r="K149" s="6" t="n">
        <f aca="false">IF(OR(G149="park + MŠ",G149="vreckový park / retencia"),0,J149)</f>
        <v>1</v>
      </c>
      <c r="L149" s="6" t="n">
        <f aca="false">IF(G149&lt;&gt;"",0,IF(E149="úzky pás (8–9 m)",1,IF(AND(OR(E149="rodinný dom",E149="veľká parcela"),B149&gt;=1100,C149&gt;=22),MAX(2,J149),J149)))</f>
        <v>1</v>
      </c>
      <c r="M149" s="6" t="n">
        <f aca="false">IF(OR(E149="cesta",E149="vodný tok",E149="existujúca zástavba",E149="prístupový pás",E149="malý zvyšok"),0,IF(B149&gt;=2000,INT(B149/300),MIN(4,MAX(1,INT(B149/300)))))</f>
        <v>1</v>
      </c>
    </row>
    <row r="150" customFormat="false" ht="15" hidden="false" customHeight="false" outlineLevel="0" collapsed="false">
      <c r="A150" s="6" t="s">
        <v>269</v>
      </c>
      <c r="B150" s="11" t="n">
        <v>418</v>
      </c>
      <c r="C150" s="16" t="n">
        <v>9.4</v>
      </c>
      <c r="D150" s="16" t="n">
        <v>44.2</v>
      </c>
      <c r="E150" s="6" t="s">
        <v>147</v>
      </c>
      <c r="F150" s="6" t="s">
        <v>108</v>
      </c>
      <c r="G150" s="6"/>
      <c r="H150" s="11" t="n">
        <v>16</v>
      </c>
      <c r="I150" s="15" t="n">
        <f aca="false">IF(B150&gt;0,MIN(1,H150/B150),0)</f>
        <v>0.0382775119617225</v>
      </c>
      <c r="J150" s="6" t="n">
        <f aca="false">IF(OR(E150="cesta",E150="vodný tok",E150="existujúca zástavba",E150="prístupový pás",E150="malý zvyšok"),0,IF(B150&gt;=2000,ROUND(B150/850,0),IF(E150="úzky pás (8–9 m)",0.5,1)))</f>
        <v>1</v>
      </c>
      <c r="K150" s="6" t="n">
        <f aca="false">IF(OR(G150="park + MŠ",G150="vreckový park / retencia"),0,J150)</f>
        <v>1</v>
      </c>
      <c r="L150" s="6" t="n">
        <f aca="false">IF(G150&lt;&gt;"",0,IF(E150="úzky pás (8–9 m)",1,IF(AND(OR(E150="rodinný dom",E150="veľká parcela"),B150&gt;=1100,C150&gt;=22),MAX(2,J150),J150)))</f>
        <v>1</v>
      </c>
      <c r="M150" s="6" t="n">
        <f aca="false">IF(OR(E150="cesta",E150="vodný tok",E150="existujúca zástavba",E150="prístupový pás",E150="malý zvyšok"),0,IF(B150&gt;=2000,INT(B150/300),MIN(4,MAX(1,INT(B150/300)))))</f>
        <v>1</v>
      </c>
    </row>
    <row r="151" customFormat="false" ht="15" hidden="false" customHeight="false" outlineLevel="0" collapsed="false">
      <c r="A151" s="6" t="s">
        <v>270</v>
      </c>
      <c r="B151" s="11" t="n">
        <v>550</v>
      </c>
      <c r="C151" s="16" t="n">
        <v>12.4</v>
      </c>
      <c r="D151" s="16" t="n">
        <v>44.2</v>
      </c>
      <c r="E151" s="6" t="s">
        <v>147</v>
      </c>
      <c r="F151" s="6" t="s">
        <v>108</v>
      </c>
      <c r="G151" s="6"/>
      <c r="H151" s="11" t="n">
        <v>21</v>
      </c>
      <c r="I151" s="15" t="n">
        <f aca="false">IF(B151&gt;0,MIN(1,H151/B151),0)</f>
        <v>0.0381818181818182</v>
      </c>
      <c r="J151" s="6" t="n">
        <f aca="false">IF(OR(E151="cesta",E151="vodný tok",E151="existujúca zástavba",E151="prístupový pás",E151="malý zvyšok"),0,IF(B151&gt;=2000,ROUND(B151/850,0),IF(E151="úzky pás (8–9 m)",0.5,1)))</f>
        <v>1</v>
      </c>
      <c r="K151" s="6" t="n">
        <f aca="false">IF(OR(G151="park + MŠ",G151="vreckový park / retencia"),0,J151)</f>
        <v>1</v>
      </c>
      <c r="L151" s="6" t="n">
        <f aca="false">IF(G151&lt;&gt;"",0,IF(E151="úzky pás (8–9 m)",1,IF(AND(OR(E151="rodinný dom",E151="veľká parcela"),B151&gt;=1100,C151&gt;=22),MAX(2,J151),J151)))</f>
        <v>1</v>
      </c>
      <c r="M151" s="6" t="n">
        <f aca="false">IF(OR(E151="cesta",E151="vodný tok",E151="existujúca zástavba",E151="prístupový pás",E151="malý zvyšok"),0,IF(B151&gt;=2000,INT(B151/300),MIN(4,MAX(1,INT(B151/300)))))</f>
        <v>1</v>
      </c>
    </row>
    <row r="152" customFormat="false" ht="15" hidden="false" customHeight="false" outlineLevel="0" collapsed="false">
      <c r="A152" s="6" t="s">
        <v>271</v>
      </c>
      <c r="B152" s="11" t="n">
        <v>453</v>
      </c>
      <c r="C152" s="16" t="n">
        <v>10.5</v>
      </c>
      <c r="D152" s="16" t="n">
        <v>44.2</v>
      </c>
      <c r="E152" s="6" t="s">
        <v>147</v>
      </c>
      <c r="F152" s="6" t="s">
        <v>108</v>
      </c>
      <c r="G152" s="6"/>
      <c r="H152" s="11" t="n">
        <v>80</v>
      </c>
      <c r="I152" s="15" t="n">
        <f aca="false">IF(B152&gt;0,MIN(1,H152/B152),0)</f>
        <v>0.176600441501104</v>
      </c>
      <c r="J152" s="6" t="n">
        <f aca="false">IF(OR(E152="cesta",E152="vodný tok",E152="existujúca zástavba",E152="prístupový pás",E152="malý zvyšok"),0,IF(B152&gt;=2000,ROUND(B152/850,0),IF(E152="úzky pás (8–9 m)",0.5,1)))</f>
        <v>1</v>
      </c>
      <c r="K152" s="6" t="n">
        <f aca="false">IF(OR(G152="park + MŠ",G152="vreckový park / retencia"),0,J152)</f>
        <v>1</v>
      </c>
      <c r="L152" s="6" t="n">
        <f aca="false">IF(G152&lt;&gt;"",0,IF(E152="úzky pás (8–9 m)",1,IF(AND(OR(E152="rodinný dom",E152="veľká parcela"),B152&gt;=1100,C152&gt;=22),MAX(2,J152),J152)))</f>
        <v>1</v>
      </c>
      <c r="M152" s="6" t="n">
        <f aca="false">IF(OR(E152="cesta",E152="vodný tok",E152="existujúca zástavba",E152="prístupový pás",E152="malý zvyšok"),0,IF(B152&gt;=2000,INT(B152/300),MIN(4,MAX(1,INT(B152/300)))))</f>
        <v>1</v>
      </c>
    </row>
    <row r="153" customFormat="false" ht="15" hidden="false" customHeight="false" outlineLevel="0" collapsed="false">
      <c r="A153" s="6" t="s">
        <v>272</v>
      </c>
      <c r="B153" s="11" t="n">
        <v>1303</v>
      </c>
      <c r="C153" s="16" t="n">
        <v>33.4</v>
      </c>
      <c r="D153" s="16" t="n">
        <v>39.3</v>
      </c>
      <c r="E153" s="6" t="s">
        <v>136</v>
      </c>
      <c r="F153" s="6" t="s">
        <v>108</v>
      </c>
      <c r="G153" s="6"/>
      <c r="H153" s="11" t="n">
        <v>116</v>
      </c>
      <c r="I153" s="15" t="n">
        <f aca="false">IF(B153&gt;0,MIN(1,H153/B153),0)</f>
        <v>0.0890253261703761</v>
      </c>
      <c r="J153" s="6" t="n">
        <f aca="false">IF(OR(E153="cesta",E153="vodný tok",E153="existujúca zástavba",E153="prístupový pás",E153="malý zvyšok"),0,IF(B153&gt;=2000,ROUND(B153/850,0),IF(E153="úzky pás (8–9 m)",0.5,1)))</f>
        <v>1</v>
      </c>
      <c r="K153" s="6" t="n">
        <f aca="false">IF(OR(G153="park + MŠ",G153="vreckový park / retencia"),0,J153)</f>
        <v>1</v>
      </c>
      <c r="L153" s="6" t="n">
        <f aca="false">IF(G153&lt;&gt;"",0,IF(E153="úzky pás (8–9 m)",1,IF(AND(OR(E153="rodinný dom",E153="veľká parcela"),B153&gt;=1100,C153&gt;=22),MAX(2,J153),J153)))</f>
        <v>2</v>
      </c>
      <c r="M153" s="6" t="n">
        <f aca="false">IF(OR(E153="cesta",E153="vodný tok",E153="existujúca zástavba",E153="prístupový pás",E153="malý zvyšok"),0,IF(B153&gt;=2000,INT(B153/300),MIN(4,MAX(1,INT(B153/300)))))</f>
        <v>4</v>
      </c>
    </row>
    <row r="154" customFormat="false" ht="15" hidden="false" customHeight="false" outlineLevel="0" collapsed="false">
      <c r="A154" s="6" t="s">
        <v>273</v>
      </c>
      <c r="B154" s="11" t="n">
        <v>554</v>
      </c>
      <c r="C154" s="16" t="n">
        <v>18.5</v>
      </c>
      <c r="D154" s="16" t="n">
        <v>39.3</v>
      </c>
      <c r="E154" s="6" t="s">
        <v>136</v>
      </c>
      <c r="F154" s="6" t="s">
        <v>108</v>
      </c>
      <c r="G154" s="6"/>
      <c r="H154" s="11" t="n">
        <v>18</v>
      </c>
      <c r="I154" s="15" t="n">
        <f aca="false">IF(B154&gt;0,MIN(1,H154/B154),0)</f>
        <v>0.0324909747292419</v>
      </c>
      <c r="J154" s="6" t="n">
        <f aca="false">IF(OR(E154="cesta",E154="vodný tok",E154="existujúca zástavba",E154="prístupový pás",E154="malý zvyšok"),0,IF(B154&gt;=2000,ROUND(B154/850,0),IF(E154="úzky pás (8–9 m)",0.5,1)))</f>
        <v>1</v>
      </c>
      <c r="K154" s="6" t="n">
        <f aca="false">IF(OR(G154="park + MŠ",G154="vreckový park / retencia"),0,J154)</f>
        <v>1</v>
      </c>
      <c r="L154" s="6" t="n">
        <f aca="false">IF(G154&lt;&gt;"",0,IF(E154="úzky pás (8–9 m)",1,IF(AND(OR(E154="rodinný dom",E154="veľká parcela"),B154&gt;=1100,C154&gt;=22),MAX(2,J154),J154)))</f>
        <v>1</v>
      </c>
      <c r="M154" s="6" t="n">
        <f aca="false">IF(OR(E154="cesta",E154="vodný tok",E154="existujúca zástavba",E154="prístupový pás",E154="malý zvyšok"),0,IF(B154&gt;=2000,INT(B154/300),MIN(4,MAX(1,INT(B154/300)))))</f>
        <v>1</v>
      </c>
    </row>
    <row r="155" customFormat="false" ht="15" hidden="false" customHeight="false" outlineLevel="0" collapsed="false">
      <c r="A155" s="6" t="s">
        <v>274</v>
      </c>
      <c r="B155" s="11" t="n">
        <v>472</v>
      </c>
      <c r="C155" s="16" t="n">
        <v>15.4</v>
      </c>
      <c r="D155" s="16" t="n">
        <v>46.7</v>
      </c>
      <c r="E155" s="6" t="s">
        <v>136</v>
      </c>
      <c r="F155" s="6" t="s">
        <v>108</v>
      </c>
      <c r="G155" s="6"/>
      <c r="H155" s="11" t="n">
        <v>12</v>
      </c>
      <c r="I155" s="15" t="n">
        <f aca="false">IF(B155&gt;0,MIN(1,H155/B155),0)</f>
        <v>0.0254237288135593</v>
      </c>
      <c r="J155" s="6" t="n">
        <f aca="false">IF(OR(E155="cesta",E155="vodný tok",E155="existujúca zástavba",E155="prístupový pás",E155="malý zvyšok"),0,IF(B155&gt;=2000,ROUND(B155/850,0),IF(E155="úzky pás (8–9 m)",0.5,1)))</f>
        <v>1</v>
      </c>
      <c r="K155" s="6" t="n">
        <f aca="false">IF(OR(G155="park + MŠ",G155="vreckový park / retencia"),0,J155)</f>
        <v>1</v>
      </c>
      <c r="L155" s="6" t="n">
        <f aca="false">IF(G155&lt;&gt;"",0,IF(E155="úzky pás (8–9 m)",1,IF(AND(OR(E155="rodinný dom",E155="veľká parcela"),B155&gt;=1100,C155&gt;=22),MAX(2,J155),J155)))</f>
        <v>1</v>
      </c>
      <c r="M155" s="6" t="n">
        <f aca="false">IF(OR(E155="cesta",E155="vodný tok",E155="existujúca zástavba",E155="prístupový pás",E155="malý zvyšok"),0,IF(B155&gt;=2000,INT(B155/300),MIN(4,MAX(1,INT(B155/300)))))</f>
        <v>1</v>
      </c>
    </row>
    <row r="156" customFormat="false" ht="15" hidden="false" customHeight="false" outlineLevel="0" collapsed="false">
      <c r="A156" s="6" t="s">
        <v>275</v>
      </c>
      <c r="B156" s="11" t="n">
        <v>925</v>
      </c>
      <c r="C156" s="16" t="n">
        <v>25.7</v>
      </c>
      <c r="D156" s="16" t="n">
        <v>38.1</v>
      </c>
      <c r="E156" s="6" t="s">
        <v>136</v>
      </c>
      <c r="F156" s="6" t="s">
        <v>108</v>
      </c>
      <c r="G156" s="6"/>
      <c r="H156" s="11" t="n">
        <v>118</v>
      </c>
      <c r="I156" s="15" t="n">
        <f aca="false">IF(B156&gt;0,MIN(1,H156/B156),0)</f>
        <v>0.127567567567568</v>
      </c>
      <c r="J156" s="6" t="n">
        <f aca="false">IF(OR(E156="cesta",E156="vodný tok",E156="existujúca zástavba",E156="prístupový pás",E156="malý zvyšok"),0,IF(B156&gt;=2000,ROUND(B156/850,0),IF(E156="úzky pás (8–9 m)",0.5,1)))</f>
        <v>1</v>
      </c>
      <c r="K156" s="6" t="n">
        <f aca="false">IF(OR(G156="park + MŠ",G156="vreckový park / retencia"),0,J156)</f>
        <v>1</v>
      </c>
      <c r="L156" s="6" t="n">
        <f aca="false">IF(G156&lt;&gt;"",0,IF(E156="úzky pás (8–9 m)",1,IF(AND(OR(E156="rodinný dom",E156="veľká parcela"),B156&gt;=1100,C156&gt;=22),MAX(2,J156),J156)))</f>
        <v>1</v>
      </c>
      <c r="M156" s="6" t="n">
        <f aca="false">IF(OR(E156="cesta",E156="vodný tok",E156="existujúca zástavba",E156="prístupový pás",E156="malý zvyšok"),0,IF(B156&gt;=2000,INT(B156/300),MIN(4,MAX(1,INT(B156/300)))))</f>
        <v>3</v>
      </c>
    </row>
    <row r="157" customFormat="false" ht="15" hidden="false" customHeight="false" outlineLevel="0" collapsed="false">
      <c r="A157" s="6" t="s">
        <v>276</v>
      </c>
      <c r="B157" s="11" t="n">
        <v>1286</v>
      </c>
      <c r="C157" s="16" t="n">
        <v>14.5</v>
      </c>
      <c r="D157" s="16" t="n">
        <v>185</v>
      </c>
      <c r="E157" s="6" t="s">
        <v>161</v>
      </c>
      <c r="F157" s="6" t="s">
        <v>242</v>
      </c>
      <c r="G157" s="6"/>
      <c r="H157" s="11" t="n">
        <v>0</v>
      </c>
      <c r="I157" s="15" t="n">
        <f aca="false">IF(B157&gt;0,MIN(1,H157/B157),0)</f>
        <v>0</v>
      </c>
      <c r="J157" s="6" t="n">
        <f aca="false">IF(OR(E157="cesta",E157="vodný tok",E157="existujúca zástavba",E157="prístupový pás",E157="malý zvyšok"),0,IF(B157&gt;=2000,ROUND(B157/850,0),IF(E157="úzky pás (8–9 m)",0.5,1)))</f>
        <v>0</v>
      </c>
      <c r="K157" s="6" t="n">
        <f aca="false">IF(OR(G157="park + MŠ",G157="vreckový park / retencia"),0,J157)</f>
        <v>0</v>
      </c>
      <c r="L157" s="6" t="n">
        <f aca="false">IF(G157&lt;&gt;"",0,IF(E157="úzky pás (8–9 m)",1,IF(AND(OR(E157="rodinný dom",E157="veľká parcela"),B157&gt;=1100,C157&gt;=22),MAX(2,J157),J157)))</f>
        <v>0</v>
      </c>
      <c r="M157" s="6" t="n">
        <f aca="false">IF(OR(E157="cesta",E157="vodný tok",E157="existujúca zástavba",E157="prístupový pás",E157="malý zvyšok"),0,IF(B157&gt;=2000,INT(B157/300),MIN(4,MAX(1,INT(B157/300)))))</f>
        <v>0</v>
      </c>
    </row>
    <row r="158" customFormat="false" ht="15" hidden="false" customHeight="false" outlineLevel="0" collapsed="false">
      <c r="A158" s="6" t="s">
        <v>277</v>
      </c>
      <c r="B158" s="11" t="n">
        <v>180</v>
      </c>
      <c r="C158" s="16" t="n">
        <v>5.3</v>
      </c>
      <c r="D158" s="16" t="n">
        <v>56.4</v>
      </c>
      <c r="E158" s="6" t="s">
        <v>132</v>
      </c>
      <c r="F158" s="6" t="s">
        <v>108</v>
      </c>
      <c r="G158" s="6"/>
      <c r="H158" s="11" t="n">
        <v>111</v>
      </c>
      <c r="I158" s="15" t="n">
        <f aca="false">IF(B158&gt;0,MIN(1,H158/B158),0)</f>
        <v>0.616666666666667</v>
      </c>
      <c r="J158" s="6" t="n">
        <f aca="false">IF(OR(E158="cesta",E158="vodný tok",E158="existujúca zástavba",E158="prístupový pás",E158="malý zvyšok"),0,IF(B158&gt;=2000,ROUND(B158/850,0),IF(E158="úzky pás (8–9 m)",0.5,1)))</f>
        <v>0</v>
      </c>
      <c r="K158" s="6" t="n">
        <f aca="false">IF(OR(G158="park + MŠ",G158="vreckový park / retencia"),0,J158)</f>
        <v>0</v>
      </c>
      <c r="L158" s="6" t="n">
        <f aca="false">IF(G158&lt;&gt;"",0,IF(E158="úzky pás (8–9 m)",1,IF(AND(OR(E158="rodinný dom",E158="veľká parcela"),B158&gt;=1100,C158&gt;=22),MAX(2,J158),J158)))</f>
        <v>0</v>
      </c>
      <c r="M158" s="6" t="n">
        <f aca="false">IF(OR(E158="cesta",E158="vodný tok",E158="existujúca zástavba",E158="prístupový pás",E158="malý zvyšok"),0,IF(B158&gt;=2000,INT(B158/300),MIN(4,MAX(1,INT(B158/300)))))</f>
        <v>0</v>
      </c>
    </row>
    <row r="159" customFormat="false" ht="15" hidden="false" customHeight="false" outlineLevel="0" collapsed="false">
      <c r="A159" s="6" t="s">
        <v>278</v>
      </c>
      <c r="B159" s="11" t="n">
        <v>372</v>
      </c>
      <c r="C159" s="16" t="n">
        <v>13.7</v>
      </c>
      <c r="D159" s="16" t="n">
        <v>66.7</v>
      </c>
      <c r="E159" s="6" t="s">
        <v>161</v>
      </c>
      <c r="F159" s="6" t="s">
        <v>108</v>
      </c>
      <c r="G159" s="6"/>
      <c r="H159" s="11" t="n">
        <v>0</v>
      </c>
      <c r="I159" s="15" t="n">
        <f aca="false">IF(B159&gt;0,MIN(1,H159/B159),0)</f>
        <v>0</v>
      </c>
      <c r="J159" s="6" t="n">
        <f aca="false">IF(OR(E159="cesta",E159="vodný tok",E159="existujúca zástavba",E159="prístupový pás",E159="malý zvyšok"),0,IF(B159&gt;=2000,ROUND(B159/850,0),IF(E159="úzky pás (8–9 m)",0.5,1)))</f>
        <v>0</v>
      </c>
      <c r="K159" s="6" t="n">
        <f aca="false">IF(OR(G159="park + MŠ",G159="vreckový park / retencia"),0,J159)</f>
        <v>0</v>
      </c>
      <c r="L159" s="6" t="n">
        <f aca="false">IF(G159&lt;&gt;"",0,IF(E159="úzky pás (8–9 m)",1,IF(AND(OR(E159="rodinný dom",E159="veľká parcela"),B159&gt;=1100,C159&gt;=22),MAX(2,J159),J159)))</f>
        <v>0</v>
      </c>
      <c r="M159" s="6" t="n">
        <f aca="false">IF(OR(E159="cesta",E159="vodný tok",E159="existujúca zástavba",E159="prístupový pás",E159="malý zvyšok"),0,IF(B159&gt;=2000,INT(B159/300),MIN(4,MAX(1,INT(B159/300)))))</f>
        <v>0</v>
      </c>
    </row>
    <row r="160" customFormat="false" ht="15" hidden="false" customHeight="false" outlineLevel="0" collapsed="false">
      <c r="A160" s="6" t="s">
        <v>279</v>
      </c>
      <c r="B160" s="11" t="n">
        <v>443</v>
      </c>
      <c r="C160" s="16" t="n">
        <v>13</v>
      </c>
      <c r="D160" s="16" t="n">
        <v>72</v>
      </c>
      <c r="E160" s="6" t="s">
        <v>161</v>
      </c>
      <c r="F160" s="6" t="s">
        <v>108</v>
      </c>
      <c r="G160" s="6"/>
      <c r="H160" s="11" t="n">
        <v>0</v>
      </c>
      <c r="I160" s="15" t="n">
        <f aca="false">IF(B160&gt;0,MIN(1,H160/B160),0)</f>
        <v>0</v>
      </c>
      <c r="J160" s="6" t="n">
        <f aca="false">IF(OR(E160="cesta",E160="vodný tok",E160="existujúca zástavba",E160="prístupový pás",E160="malý zvyšok"),0,IF(B160&gt;=2000,ROUND(B160/850,0),IF(E160="úzky pás (8–9 m)",0.5,1)))</f>
        <v>0</v>
      </c>
      <c r="K160" s="6" t="n">
        <f aca="false">IF(OR(G160="park + MŠ",G160="vreckový park / retencia"),0,J160)</f>
        <v>0</v>
      </c>
      <c r="L160" s="6" t="n">
        <f aca="false">IF(G160&lt;&gt;"",0,IF(E160="úzky pás (8–9 m)",1,IF(AND(OR(E160="rodinný dom",E160="veľká parcela"),B160&gt;=1100,C160&gt;=22),MAX(2,J160),J160)))</f>
        <v>0</v>
      </c>
      <c r="M160" s="6" t="n">
        <f aca="false">IF(OR(E160="cesta",E160="vodný tok",E160="existujúca zástavba",E160="prístupový pás",E160="malý zvyšok"),0,IF(B160&gt;=2000,INT(B160/300),MIN(4,MAX(1,INT(B160/300)))))</f>
        <v>0</v>
      </c>
    </row>
    <row r="161" customFormat="false" ht="15" hidden="false" customHeight="false" outlineLevel="0" collapsed="false">
      <c r="A161" s="6" t="s">
        <v>280</v>
      </c>
      <c r="B161" s="11" t="n">
        <v>53</v>
      </c>
      <c r="C161" s="16" t="n">
        <v>7.1</v>
      </c>
      <c r="D161" s="16" t="n">
        <v>14.9</v>
      </c>
      <c r="E161" s="6" t="s">
        <v>161</v>
      </c>
      <c r="F161" s="6" t="s">
        <v>108</v>
      </c>
      <c r="G161" s="6"/>
      <c r="H161" s="11" t="n">
        <v>0</v>
      </c>
      <c r="I161" s="15" t="n">
        <f aca="false">IF(B161&gt;0,MIN(1,H161/B161),0)</f>
        <v>0</v>
      </c>
      <c r="J161" s="6" t="n">
        <f aca="false">IF(OR(E161="cesta",E161="vodný tok",E161="existujúca zástavba",E161="prístupový pás",E161="malý zvyšok"),0,IF(B161&gt;=2000,ROUND(B161/850,0),IF(E161="úzky pás (8–9 m)",0.5,1)))</f>
        <v>0</v>
      </c>
      <c r="K161" s="6" t="n">
        <f aca="false">IF(OR(G161="park + MŠ",G161="vreckový park / retencia"),0,J161)</f>
        <v>0</v>
      </c>
      <c r="L161" s="6" t="n">
        <f aca="false">IF(G161&lt;&gt;"",0,IF(E161="úzky pás (8–9 m)",1,IF(AND(OR(E161="rodinný dom",E161="veľká parcela"),B161&gt;=1100,C161&gt;=22),MAX(2,J161),J161)))</f>
        <v>0</v>
      </c>
      <c r="M161" s="6" t="n">
        <f aca="false">IF(OR(E161="cesta",E161="vodný tok",E161="existujúca zástavba",E161="prístupový pás",E161="malý zvyšok"),0,IF(B161&gt;=2000,INT(B161/300),MIN(4,MAX(1,INT(B161/300)))))</f>
        <v>0</v>
      </c>
    </row>
    <row r="162" customFormat="false" ht="15" hidden="false" customHeight="false" outlineLevel="0" collapsed="false">
      <c r="A162" s="6" t="s">
        <v>281</v>
      </c>
      <c r="B162" s="11" t="n">
        <v>3715</v>
      </c>
      <c r="C162" s="16" t="n">
        <v>33.6</v>
      </c>
      <c r="D162" s="16" t="n">
        <v>468.2</v>
      </c>
      <c r="E162" s="6" t="s">
        <v>161</v>
      </c>
      <c r="F162" s="6" t="s">
        <v>242</v>
      </c>
      <c r="G162" s="6"/>
      <c r="H162" s="11" t="n">
        <v>0</v>
      </c>
      <c r="I162" s="15" t="n">
        <f aca="false">IF(B162&gt;0,MIN(1,H162/B162),0)</f>
        <v>0</v>
      </c>
      <c r="J162" s="6" t="n">
        <f aca="false">IF(OR(E162="cesta",E162="vodný tok",E162="existujúca zástavba",E162="prístupový pás",E162="malý zvyšok"),0,IF(B162&gt;=2000,ROUND(B162/850,0),IF(E162="úzky pás (8–9 m)",0.5,1)))</f>
        <v>0</v>
      </c>
      <c r="K162" s="6" t="n">
        <f aca="false">IF(OR(G162="park + MŠ",G162="vreckový park / retencia"),0,J162)</f>
        <v>0</v>
      </c>
      <c r="L162" s="6" t="n">
        <f aca="false">IF(G162&lt;&gt;"",0,IF(E162="úzky pás (8–9 m)",1,IF(AND(OR(E162="rodinný dom",E162="veľká parcela"),B162&gt;=1100,C162&gt;=22),MAX(2,J162),J162)))</f>
        <v>0</v>
      </c>
      <c r="M162" s="6" t="n">
        <f aca="false">IF(OR(E162="cesta",E162="vodný tok",E162="existujúca zástavba",E162="prístupový pás",E162="malý zvyšok"),0,IF(B162&gt;=2000,INT(B162/300),MIN(4,MAX(1,INT(B162/300)))))</f>
        <v>0</v>
      </c>
    </row>
    <row r="163" customFormat="false" ht="15" hidden="false" customHeight="false" outlineLevel="0" collapsed="false">
      <c r="A163" s="6" t="s">
        <v>282</v>
      </c>
      <c r="B163" s="11" t="n">
        <v>947</v>
      </c>
      <c r="C163" s="16" t="n">
        <v>25.4</v>
      </c>
      <c r="D163" s="16" t="n">
        <v>37.5</v>
      </c>
      <c r="E163" s="6" t="s">
        <v>136</v>
      </c>
      <c r="F163" s="6" t="s">
        <v>108</v>
      </c>
      <c r="G163" s="6"/>
      <c r="H163" s="11" t="n">
        <v>102</v>
      </c>
      <c r="I163" s="15" t="n">
        <f aca="false">IF(B163&gt;0,MIN(1,H163/B163),0)</f>
        <v>0.107708553326294</v>
      </c>
      <c r="J163" s="6" t="n">
        <f aca="false">IF(OR(E163="cesta",E163="vodný tok",E163="existujúca zástavba",E163="prístupový pás",E163="malý zvyšok"),0,IF(B163&gt;=2000,ROUND(B163/850,0),IF(E163="úzky pás (8–9 m)",0.5,1)))</f>
        <v>1</v>
      </c>
      <c r="K163" s="6" t="n">
        <f aca="false">IF(OR(G163="park + MŠ",G163="vreckový park / retencia"),0,J163)</f>
        <v>1</v>
      </c>
      <c r="L163" s="6" t="n">
        <f aca="false">IF(G163&lt;&gt;"",0,IF(E163="úzky pás (8–9 m)",1,IF(AND(OR(E163="rodinný dom",E163="veľká parcela"),B163&gt;=1100,C163&gt;=22),MAX(2,J163),J163)))</f>
        <v>1</v>
      </c>
      <c r="M163" s="6" t="n">
        <f aca="false">IF(OR(E163="cesta",E163="vodný tok",E163="existujúca zástavba",E163="prístupový pás",E163="malý zvyšok"),0,IF(B163&gt;=2000,INT(B163/300),MIN(4,MAX(1,INT(B163/300)))))</f>
        <v>3</v>
      </c>
    </row>
    <row r="164" customFormat="false" ht="15" hidden="false" customHeight="false" outlineLevel="0" collapsed="false">
      <c r="A164" s="6" t="s">
        <v>283</v>
      </c>
      <c r="B164" s="11" t="n">
        <v>569</v>
      </c>
      <c r="C164" s="16" t="n">
        <v>25.5</v>
      </c>
      <c r="D164" s="16" t="n">
        <v>27.5</v>
      </c>
      <c r="E164" s="6" t="s">
        <v>136</v>
      </c>
      <c r="F164" s="6" t="s">
        <v>108</v>
      </c>
      <c r="G164" s="6"/>
      <c r="H164" s="11" t="n">
        <v>88</v>
      </c>
      <c r="I164" s="15" t="n">
        <f aca="false">IF(B164&gt;0,MIN(1,H164/B164),0)</f>
        <v>0.154657293497364</v>
      </c>
      <c r="J164" s="6" t="n">
        <f aca="false">IF(OR(E164="cesta",E164="vodný tok",E164="existujúca zástavba",E164="prístupový pás",E164="malý zvyšok"),0,IF(B164&gt;=2000,ROUND(B164/850,0),IF(E164="úzky pás (8–9 m)",0.5,1)))</f>
        <v>1</v>
      </c>
      <c r="K164" s="6" t="n">
        <f aca="false">IF(OR(G164="park + MŠ",G164="vreckový park / retencia"),0,J164)</f>
        <v>1</v>
      </c>
      <c r="L164" s="6" t="n">
        <f aca="false">IF(G164&lt;&gt;"",0,IF(E164="úzky pás (8–9 m)",1,IF(AND(OR(E164="rodinný dom",E164="veľká parcela"),B164&gt;=1100,C164&gt;=22),MAX(2,J164),J164)))</f>
        <v>1</v>
      </c>
      <c r="M164" s="6" t="n">
        <f aca="false">IF(OR(E164="cesta",E164="vodný tok",E164="existujúca zástavba",E164="prístupový pás",E164="malý zvyšok"),0,IF(B164&gt;=2000,INT(B164/300),MIN(4,MAX(1,INT(B164/300)))))</f>
        <v>1</v>
      </c>
    </row>
    <row r="165" customFormat="false" ht="15" hidden="false" customHeight="false" outlineLevel="0" collapsed="false">
      <c r="A165" s="6" t="s">
        <v>284</v>
      </c>
      <c r="B165" s="11" t="n">
        <v>828</v>
      </c>
      <c r="C165" s="16" t="n">
        <v>16</v>
      </c>
      <c r="D165" s="16" t="n">
        <v>57.9</v>
      </c>
      <c r="E165" s="6" t="s">
        <v>136</v>
      </c>
      <c r="F165" s="6" t="s">
        <v>108</v>
      </c>
      <c r="G165" s="6"/>
      <c r="H165" s="11" t="n">
        <v>67</v>
      </c>
      <c r="I165" s="15" t="n">
        <f aca="false">IF(B165&gt;0,MIN(1,H165/B165),0)</f>
        <v>0.0809178743961353</v>
      </c>
      <c r="J165" s="6" t="n">
        <f aca="false">IF(OR(E165="cesta",E165="vodný tok",E165="existujúca zástavba",E165="prístupový pás",E165="malý zvyšok"),0,IF(B165&gt;=2000,ROUND(B165/850,0),IF(E165="úzky pás (8–9 m)",0.5,1)))</f>
        <v>1</v>
      </c>
      <c r="K165" s="6" t="n">
        <f aca="false">IF(OR(G165="park + MŠ",G165="vreckový park / retencia"),0,J165)</f>
        <v>1</v>
      </c>
      <c r="L165" s="6" t="n">
        <f aca="false">IF(G165&lt;&gt;"",0,IF(E165="úzky pás (8–9 m)",1,IF(AND(OR(E165="rodinný dom",E165="veľká parcela"),B165&gt;=1100,C165&gt;=22),MAX(2,J165),J165)))</f>
        <v>1</v>
      </c>
      <c r="M165" s="6" t="n">
        <f aca="false">IF(OR(E165="cesta",E165="vodný tok",E165="existujúca zástavba",E165="prístupový pás",E165="malý zvyšok"),0,IF(B165&gt;=2000,INT(B165/300),MIN(4,MAX(1,INT(B165/300)))))</f>
        <v>2</v>
      </c>
    </row>
    <row r="166" customFormat="false" ht="15" hidden="false" customHeight="false" outlineLevel="0" collapsed="false">
      <c r="A166" s="6" t="s">
        <v>285</v>
      </c>
      <c r="B166" s="11" t="n">
        <v>982</v>
      </c>
      <c r="C166" s="16" t="n">
        <v>25</v>
      </c>
      <c r="D166" s="16" t="n">
        <v>46.5</v>
      </c>
      <c r="E166" s="6" t="s">
        <v>136</v>
      </c>
      <c r="F166" s="6" t="s">
        <v>108</v>
      </c>
      <c r="G166" s="6"/>
      <c r="H166" s="11" t="n">
        <v>101</v>
      </c>
      <c r="I166" s="15" t="n">
        <f aca="false">IF(B166&gt;0,MIN(1,H166/B166),0)</f>
        <v>0.102851323828921</v>
      </c>
      <c r="J166" s="6" t="n">
        <f aca="false">IF(OR(E166="cesta",E166="vodný tok",E166="existujúca zástavba",E166="prístupový pás",E166="malý zvyšok"),0,IF(B166&gt;=2000,ROUND(B166/850,0),IF(E166="úzky pás (8–9 m)",0.5,1)))</f>
        <v>1</v>
      </c>
      <c r="K166" s="6" t="n">
        <f aca="false">IF(OR(G166="park + MŠ",G166="vreckový park / retencia"),0,J166)</f>
        <v>1</v>
      </c>
      <c r="L166" s="6" t="n">
        <f aca="false">IF(G166&lt;&gt;"",0,IF(E166="úzky pás (8–9 m)",1,IF(AND(OR(E166="rodinný dom",E166="veľká parcela"),B166&gt;=1100,C166&gt;=22),MAX(2,J166),J166)))</f>
        <v>1</v>
      </c>
      <c r="M166" s="6" t="n">
        <f aca="false">IF(OR(E166="cesta",E166="vodný tok",E166="existujúca zástavba",E166="prístupový pás",E166="malý zvyšok"),0,IF(B166&gt;=2000,INT(B166/300),MIN(4,MAX(1,INT(B166/300)))))</f>
        <v>3</v>
      </c>
    </row>
    <row r="167" customFormat="false" ht="15" hidden="false" customHeight="false" outlineLevel="0" collapsed="false">
      <c r="A167" s="6" t="s">
        <v>286</v>
      </c>
      <c r="B167" s="11" t="n">
        <v>728</v>
      </c>
      <c r="C167" s="16" t="n">
        <v>32.1</v>
      </c>
      <c r="D167" s="16" t="n">
        <v>33.8</v>
      </c>
      <c r="E167" s="6" t="s">
        <v>136</v>
      </c>
      <c r="F167" s="6" t="s">
        <v>108</v>
      </c>
      <c r="G167" s="6"/>
      <c r="H167" s="11" t="n">
        <v>148</v>
      </c>
      <c r="I167" s="15" t="n">
        <f aca="false">IF(B167&gt;0,MIN(1,H167/B167),0)</f>
        <v>0.203296703296703</v>
      </c>
      <c r="J167" s="6" t="n">
        <f aca="false">IF(OR(E167="cesta",E167="vodný tok",E167="existujúca zástavba",E167="prístupový pás",E167="malý zvyšok"),0,IF(B167&gt;=2000,ROUND(B167/850,0),IF(E167="úzky pás (8–9 m)",0.5,1)))</f>
        <v>1</v>
      </c>
      <c r="K167" s="6" t="n">
        <f aca="false">IF(OR(G167="park + MŠ",G167="vreckový park / retencia"),0,J167)</f>
        <v>1</v>
      </c>
      <c r="L167" s="6" t="n">
        <f aca="false">IF(G167&lt;&gt;"",0,IF(E167="úzky pás (8–9 m)",1,IF(AND(OR(E167="rodinný dom",E167="veľká parcela"),B167&gt;=1100,C167&gt;=22),MAX(2,J167),J167)))</f>
        <v>1</v>
      </c>
      <c r="M167" s="6" t="n">
        <f aca="false">IF(OR(E167="cesta",E167="vodný tok",E167="existujúca zástavba",E167="prístupový pás",E167="malý zvyšok"),0,IF(B167&gt;=2000,INT(B167/300),MIN(4,MAX(1,INT(B167/300)))))</f>
        <v>2</v>
      </c>
    </row>
    <row r="168" customFormat="false" ht="15" hidden="false" customHeight="false" outlineLevel="0" collapsed="false">
      <c r="A168" s="6" t="s">
        <v>287</v>
      </c>
      <c r="B168" s="11" t="n">
        <v>176</v>
      </c>
      <c r="C168" s="16" t="n">
        <v>11.3</v>
      </c>
      <c r="D168" s="16" t="n">
        <v>25.2</v>
      </c>
      <c r="E168" s="6" t="s">
        <v>132</v>
      </c>
      <c r="F168" s="6" t="s">
        <v>242</v>
      </c>
      <c r="G168" s="6"/>
      <c r="H168" s="11" t="n">
        <v>60</v>
      </c>
      <c r="I168" s="15" t="n">
        <f aca="false">IF(B168&gt;0,MIN(1,H168/B168),0)</f>
        <v>0.340909090909091</v>
      </c>
      <c r="J168" s="6" t="n">
        <f aca="false">IF(OR(E168="cesta",E168="vodný tok",E168="existujúca zástavba",E168="prístupový pás",E168="malý zvyšok"),0,IF(B168&gt;=2000,ROUND(B168/850,0),IF(E168="úzky pás (8–9 m)",0.5,1)))</f>
        <v>0</v>
      </c>
      <c r="K168" s="6" t="n">
        <f aca="false">IF(OR(G168="park + MŠ",G168="vreckový park / retencia"),0,J168)</f>
        <v>0</v>
      </c>
      <c r="L168" s="6" t="n">
        <f aca="false">IF(G168&lt;&gt;"",0,IF(E168="úzky pás (8–9 m)",1,IF(AND(OR(E168="rodinný dom",E168="veľká parcela"),B168&gt;=1100,C168&gt;=22),MAX(2,J168),J168)))</f>
        <v>0</v>
      </c>
      <c r="M168" s="6" t="n">
        <f aca="false">IF(OR(E168="cesta",E168="vodný tok",E168="existujúca zástavba",E168="prístupový pás",E168="malý zvyšok"),0,IF(B168&gt;=2000,INT(B168/300),MIN(4,MAX(1,INT(B168/300)))))</f>
        <v>0</v>
      </c>
    </row>
    <row r="169" customFormat="false" ht="15" hidden="false" customHeight="false" outlineLevel="0" collapsed="false">
      <c r="A169" s="6" t="s">
        <v>288</v>
      </c>
      <c r="B169" s="11" t="n">
        <v>444</v>
      </c>
      <c r="C169" s="16" t="n">
        <v>20.4</v>
      </c>
      <c r="D169" s="16" t="n">
        <v>27.8</v>
      </c>
      <c r="E169" s="6" t="s">
        <v>147</v>
      </c>
      <c r="F169" s="6" t="s">
        <v>108</v>
      </c>
      <c r="G169" s="6"/>
      <c r="H169" s="11" t="n">
        <v>64</v>
      </c>
      <c r="I169" s="15" t="n">
        <f aca="false">IF(B169&gt;0,MIN(1,H169/B169),0)</f>
        <v>0.144144144144144</v>
      </c>
      <c r="J169" s="6" t="n">
        <f aca="false">IF(OR(E169="cesta",E169="vodný tok",E169="existujúca zástavba",E169="prístupový pás",E169="malý zvyšok"),0,IF(B169&gt;=2000,ROUND(B169/850,0),IF(E169="úzky pás (8–9 m)",0.5,1)))</f>
        <v>1</v>
      </c>
      <c r="K169" s="6" t="n">
        <f aca="false">IF(OR(G169="park + MŠ",G169="vreckový park / retencia"),0,J169)</f>
        <v>1</v>
      </c>
      <c r="L169" s="6" t="n">
        <f aca="false">IF(G169&lt;&gt;"",0,IF(E169="úzky pás (8–9 m)",1,IF(AND(OR(E169="rodinný dom",E169="veľká parcela"),B169&gt;=1100,C169&gt;=22),MAX(2,J169),J169)))</f>
        <v>1</v>
      </c>
      <c r="M169" s="6" t="n">
        <f aca="false">IF(OR(E169="cesta",E169="vodný tok",E169="existujúca zástavba",E169="prístupový pás",E169="malý zvyšok"),0,IF(B169&gt;=2000,INT(B169/300),MIN(4,MAX(1,INT(B169/300)))))</f>
        <v>1</v>
      </c>
    </row>
    <row r="170" customFormat="false" ht="15" hidden="false" customHeight="false" outlineLevel="0" collapsed="false">
      <c r="A170" s="6" t="s">
        <v>289</v>
      </c>
      <c r="B170" s="11" t="n">
        <v>478</v>
      </c>
      <c r="C170" s="16" t="n">
        <v>17.2</v>
      </c>
      <c r="D170" s="16" t="n">
        <v>27.9</v>
      </c>
      <c r="E170" s="6" t="s">
        <v>136</v>
      </c>
      <c r="F170" s="6" t="s">
        <v>108</v>
      </c>
      <c r="G170" s="6"/>
      <c r="H170" s="11" t="n">
        <v>33</v>
      </c>
      <c r="I170" s="15" t="n">
        <f aca="false">IF(B170&gt;0,MIN(1,H170/B170),0)</f>
        <v>0.0690376569037657</v>
      </c>
      <c r="J170" s="6" t="n">
        <f aca="false">IF(OR(E170="cesta",E170="vodný tok",E170="existujúca zástavba",E170="prístupový pás",E170="malý zvyšok"),0,IF(B170&gt;=2000,ROUND(B170/850,0),IF(E170="úzky pás (8–9 m)",0.5,1)))</f>
        <v>1</v>
      </c>
      <c r="K170" s="6" t="n">
        <f aca="false">IF(OR(G170="park + MŠ",G170="vreckový park / retencia"),0,J170)</f>
        <v>1</v>
      </c>
      <c r="L170" s="6" t="n">
        <f aca="false">IF(G170&lt;&gt;"",0,IF(E170="úzky pás (8–9 m)",1,IF(AND(OR(E170="rodinný dom",E170="veľká parcela"),B170&gt;=1100,C170&gt;=22),MAX(2,J170),J170)))</f>
        <v>1</v>
      </c>
      <c r="M170" s="6" t="n">
        <f aca="false">IF(OR(E170="cesta",E170="vodný tok",E170="existujúca zástavba",E170="prístupový pás",E170="malý zvyšok"),0,IF(B170&gt;=2000,INT(B170/300),MIN(4,MAX(1,INT(B170/300)))))</f>
        <v>1</v>
      </c>
    </row>
    <row r="171" customFormat="false" ht="15" hidden="false" customHeight="false" outlineLevel="0" collapsed="false">
      <c r="A171" s="6" t="s">
        <v>290</v>
      </c>
      <c r="B171" s="11" t="n">
        <v>490</v>
      </c>
      <c r="C171" s="16" t="n">
        <v>17.7</v>
      </c>
      <c r="D171" s="16" t="n">
        <v>27.9</v>
      </c>
      <c r="E171" s="6" t="s">
        <v>136</v>
      </c>
      <c r="F171" s="6" t="s">
        <v>108</v>
      </c>
      <c r="G171" s="6"/>
      <c r="H171" s="11" t="n">
        <v>34</v>
      </c>
      <c r="I171" s="15" t="n">
        <f aca="false">IF(B171&gt;0,MIN(1,H171/B171),0)</f>
        <v>0.0693877551020408</v>
      </c>
      <c r="J171" s="6" t="n">
        <f aca="false">IF(OR(E171="cesta",E171="vodný tok",E171="existujúca zástavba",E171="prístupový pás",E171="malý zvyšok"),0,IF(B171&gt;=2000,ROUND(B171/850,0),IF(E171="úzky pás (8–9 m)",0.5,1)))</f>
        <v>1</v>
      </c>
      <c r="K171" s="6" t="n">
        <f aca="false">IF(OR(G171="park + MŠ",G171="vreckový park / retencia"),0,J171)</f>
        <v>1</v>
      </c>
      <c r="L171" s="6" t="n">
        <f aca="false">IF(G171&lt;&gt;"",0,IF(E171="úzky pás (8–9 m)",1,IF(AND(OR(E171="rodinný dom",E171="veľká parcela"),B171&gt;=1100,C171&gt;=22),MAX(2,J171),J171)))</f>
        <v>1</v>
      </c>
      <c r="M171" s="6" t="n">
        <f aca="false">IF(OR(E171="cesta",E171="vodný tok",E171="existujúca zástavba",E171="prístupový pás",E171="malý zvyšok"),0,IF(B171&gt;=2000,INT(B171/300),MIN(4,MAX(1,INT(B171/300)))))</f>
        <v>1</v>
      </c>
    </row>
    <row r="172" customFormat="false" ht="15" hidden="false" customHeight="false" outlineLevel="0" collapsed="false">
      <c r="A172" s="6" t="s">
        <v>291</v>
      </c>
      <c r="B172" s="11" t="n">
        <v>490</v>
      </c>
      <c r="C172" s="16" t="n">
        <v>17.4</v>
      </c>
      <c r="D172" s="16" t="n">
        <v>28.7</v>
      </c>
      <c r="E172" s="6" t="s">
        <v>136</v>
      </c>
      <c r="F172" s="6" t="s">
        <v>108</v>
      </c>
      <c r="G172" s="6"/>
      <c r="H172" s="11" t="n">
        <v>34</v>
      </c>
      <c r="I172" s="15" t="n">
        <f aca="false">IF(B172&gt;0,MIN(1,H172/B172),0)</f>
        <v>0.0693877551020408</v>
      </c>
      <c r="J172" s="6" t="n">
        <f aca="false">IF(OR(E172="cesta",E172="vodný tok",E172="existujúca zástavba",E172="prístupový pás",E172="malý zvyšok"),0,IF(B172&gt;=2000,ROUND(B172/850,0),IF(E172="úzky pás (8–9 m)",0.5,1)))</f>
        <v>1</v>
      </c>
      <c r="K172" s="6" t="n">
        <f aca="false">IF(OR(G172="park + MŠ",G172="vreckový park / retencia"),0,J172)</f>
        <v>1</v>
      </c>
      <c r="L172" s="6" t="n">
        <f aca="false">IF(G172&lt;&gt;"",0,IF(E172="úzky pás (8–9 m)",1,IF(AND(OR(E172="rodinný dom",E172="veľká parcela"),B172&gt;=1100,C172&gt;=22),MAX(2,J172),J172)))</f>
        <v>1</v>
      </c>
      <c r="M172" s="6" t="n">
        <f aca="false">IF(OR(E172="cesta",E172="vodný tok",E172="existujúca zástavba",E172="prístupový pás",E172="malý zvyšok"),0,IF(B172&gt;=2000,INT(B172/300),MIN(4,MAX(1,INT(B172/300)))))</f>
        <v>1</v>
      </c>
    </row>
    <row r="173" customFormat="false" ht="15" hidden="false" customHeight="false" outlineLevel="0" collapsed="false">
      <c r="A173" s="6" t="s">
        <v>292</v>
      </c>
      <c r="B173" s="11" t="n">
        <v>507</v>
      </c>
      <c r="C173" s="16" t="n">
        <v>17.6</v>
      </c>
      <c r="D173" s="16" t="n">
        <v>29.3</v>
      </c>
      <c r="E173" s="6" t="s">
        <v>136</v>
      </c>
      <c r="F173" s="6" t="s">
        <v>108</v>
      </c>
      <c r="G173" s="6"/>
      <c r="H173" s="11" t="n">
        <v>34</v>
      </c>
      <c r="I173" s="15" t="n">
        <f aca="false">IF(B173&gt;0,MIN(1,H173/B173),0)</f>
        <v>0.0670611439842209</v>
      </c>
      <c r="J173" s="6" t="n">
        <f aca="false">IF(OR(E173="cesta",E173="vodný tok",E173="existujúca zástavba",E173="prístupový pás",E173="malý zvyšok"),0,IF(B173&gt;=2000,ROUND(B173/850,0),IF(E173="úzky pás (8–9 m)",0.5,1)))</f>
        <v>1</v>
      </c>
      <c r="K173" s="6" t="n">
        <f aca="false">IF(OR(G173="park + MŠ",G173="vreckový park / retencia"),0,J173)</f>
        <v>1</v>
      </c>
      <c r="L173" s="6" t="n">
        <f aca="false">IF(G173&lt;&gt;"",0,IF(E173="úzky pás (8–9 m)",1,IF(AND(OR(E173="rodinný dom",E173="veľká parcela"),B173&gt;=1100,C173&gt;=22),MAX(2,J173),J173)))</f>
        <v>1</v>
      </c>
      <c r="M173" s="6" t="n">
        <f aca="false">IF(OR(E173="cesta",E173="vodný tok",E173="existujúca zástavba",E173="prístupový pás",E173="malý zvyšok"),0,IF(B173&gt;=2000,INT(B173/300),MIN(4,MAX(1,INT(B173/300)))))</f>
        <v>1</v>
      </c>
    </row>
    <row r="174" customFormat="false" ht="15" hidden="false" customHeight="false" outlineLevel="0" collapsed="false">
      <c r="A174" s="6" t="s">
        <v>293</v>
      </c>
      <c r="B174" s="11" t="n">
        <v>596</v>
      </c>
      <c r="C174" s="16" t="n">
        <v>20.2</v>
      </c>
      <c r="D174" s="16" t="n">
        <v>30.1</v>
      </c>
      <c r="E174" s="6" t="s">
        <v>136</v>
      </c>
      <c r="F174" s="6" t="s">
        <v>108</v>
      </c>
      <c r="G174" s="6"/>
      <c r="H174" s="11" t="n">
        <v>56</v>
      </c>
      <c r="I174" s="15" t="n">
        <f aca="false">IF(B174&gt;0,MIN(1,H174/B174),0)</f>
        <v>0.0939597315436242</v>
      </c>
      <c r="J174" s="6" t="n">
        <f aca="false">IF(OR(E174="cesta",E174="vodný tok",E174="existujúca zástavba",E174="prístupový pás",E174="malý zvyšok"),0,IF(B174&gt;=2000,ROUND(B174/850,0),IF(E174="úzky pás (8–9 m)",0.5,1)))</f>
        <v>1</v>
      </c>
      <c r="K174" s="6" t="n">
        <f aca="false">IF(OR(G174="park + MŠ",G174="vreckový park / retencia"),0,J174)</f>
        <v>1</v>
      </c>
      <c r="L174" s="6" t="n">
        <f aca="false">IF(G174&lt;&gt;"",0,IF(E174="úzky pás (8–9 m)",1,IF(AND(OR(E174="rodinný dom",E174="veľká parcela"),B174&gt;=1100,C174&gt;=22),MAX(2,J174),J174)))</f>
        <v>1</v>
      </c>
      <c r="M174" s="6" t="n">
        <f aca="false">IF(OR(E174="cesta",E174="vodný tok",E174="existujúca zástavba",E174="prístupový pás",E174="malý zvyšok"),0,IF(B174&gt;=2000,INT(B174/300),MIN(4,MAX(1,INT(B174/300)))))</f>
        <v>1</v>
      </c>
    </row>
    <row r="175" customFormat="false" ht="15" hidden="false" customHeight="false" outlineLevel="0" collapsed="false">
      <c r="A175" s="6" t="s">
        <v>294</v>
      </c>
      <c r="B175" s="11" t="n">
        <v>31</v>
      </c>
      <c r="C175" s="16" t="n">
        <v>3.9</v>
      </c>
      <c r="D175" s="16" t="n">
        <v>8</v>
      </c>
      <c r="E175" s="6" t="s">
        <v>161</v>
      </c>
      <c r="F175" s="6" t="s">
        <v>175</v>
      </c>
      <c r="G175" s="6"/>
      <c r="H175" s="11" t="n">
        <v>0</v>
      </c>
      <c r="I175" s="15" t="n">
        <f aca="false">IF(B175&gt;0,MIN(1,H175/B175),0)</f>
        <v>0</v>
      </c>
      <c r="J175" s="6" t="n">
        <f aca="false">IF(OR(E175="cesta",E175="vodný tok",E175="existujúca zástavba",E175="prístupový pás",E175="malý zvyšok"),0,IF(B175&gt;=2000,ROUND(B175/850,0),IF(E175="úzky pás (8–9 m)",0.5,1)))</f>
        <v>0</v>
      </c>
      <c r="K175" s="6" t="n">
        <f aca="false">IF(OR(G175="park + MŠ",G175="vreckový park / retencia"),0,J175)</f>
        <v>0</v>
      </c>
      <c r="L175" s="6" t="n">
        <f aca="false">IF(G175&lt;&gt;"",0,IF(E175="úzky pás (8–9 m)",1,IF(AND(OR(E175="rodinný dom",E175="veľká parcela"),B175&gt;=1100,C175&gt;=22),MAX(2,J175),J175)))</f>
        <v>0</v>
      </c>
      <c r="M175" s="6" t="n">
        <f aca="false">IF(OR(E175="cesta",E175="vodný tok",E175="existujúca zástavba",E175="prístupový pás",E175="malý zvyšok"),0,IF(B175&gt;=2000,INT(B175/300),MIN(4,MAX(1,INT(B175/300)))))</f>
        <v>0</v>
      </c>
    </row>
    <row r="176" customFormat="false" ht="15" hidden="false" customHeight="false" outlineLevel="0" collapsed="false">
      <c r="A176" s="6" t="s">
        <v>295</v>
      </c>
      <c r="B176" s="11" t="n">
        <v>23</v>
      </c>
      <c r="C176" s="16" t="n">
        <v>4</v>
      </c>
      <c r="D176" s="16" t="n">
        <v>6.7</v>
      </c>
      <c r="E176" s="6" t="s">
        <v>132</v>
      </c>
      <c r="F176" s="6" t="s">
        <v>175</v>
      </c>
      <c r="G176" s="6"/>
      <c r="H176" s="11" t="n">
        <v>10</v>
      </c>
      <c r="I176" s="15" t="n">
        <f aca="false">IF(B176&gt;0,MIN(1,H176/B176),0)</f>
        <v>0.434782608695652</v>
      </c>
      <c r="J176" s="6" t="n">
        <f aca="false">IF(OR(E176="cesta",E176="vodný tok",E176="existujúca zástavba",E176="prístupový pás",E176="malý zvyšok"),0,IF(B176&gt;=2000,ROUND(B176/850,0),IF(E176="úzky pás (8–9 m)",0.5,1)))</f>
        <v>0</v>
      </c>
      <c r="K176" s="6" t="n">
        <f aca="false">IF(OR(G176="park + MŠ",G176="vreckový park / retencia"),0,J176)</f>
        <v>0</v>
      </c>
      <c r="L176" s="6" t="n">
        <f aca="false">IF(G176&lt;&gt;"",0,IF(E176="úzky pás (8–9 m)",1,IF(AND(OR(E176="rodinný dom",E176="veľká parcela"),B176&gt;=1100,C176&gt;=22),MAX(2,J176),J176)))</f>
        <v>0</v>
      </c>
      <c r="M176" s="6" t="n">
        <f aca="false">IF(OR(E176="cesta",E176="vodný tok",E176="existujúca zástavba",E176="prístupový pás",E176="malý zvyšok"),0,IF(B176&gt;=2000,INT(B176/300),MIN(4,MAX(1,INT(B176/300)))))</f>
        <v>0</v>
      </c>
    </row>
    <row r="177" customFormat="false" ht="15" hidden="false" customHeight="false" outlineLevel="0" collapsed="false">
      <c r="A177" s="6" t="s">
        <v>296</v>
      </c>
      <c r="B177" s="11" t="n">
        <v>584</v>
      </c>
      <c r="C177" s="16" t="n">
        <v>17.4</v>
      </c>
      <c r="D177" s="16" t="n">
        <v>103.7</v>
      </c>
      <c r="E177" s="6" t="s">
        <v>161</v>
      </c>
      <c r="F177" s="6" t="s">
        <v>108</v>
      </c>
      <c r="G177" s="6"/>
      <c r="H177" s="11" t="n">
        <v>0</v>
      </c>
      <c r="I177" s="15" t="n">
        <f aca="false">IF(B177&gt;0,MIN(1,H177/B177),0)</f>
        <v>0</v>
      </c>
      <c r="J177" s="6" t="n">
        <f aca="false">IF(OR(E177="cesta",E177="vodný tok",E177="existujúca zástavba",E177="prístupový pás",E177="malý zvyšok"),0,IF(B177&gt;=2000,ROUND(B177/850,0),IF(E177="úzky pás (8–9 m)",0.5,1)))</f>
        <v>0</v>
      </c>
      <c r="K177" s="6" t="n">
        <f aca="false">IF(OR(G177="park + MŠ",G177="vreckový park / retencia"),0,J177)</f>
        <v>0</v>
      </c>
      <c r="L177" s="6" t="n">
        <f aca="false">IF(G177&lt;&gt;"",0,IF(E177="úzky pás (8–9 m)",1,IF(AND(OR(E177="rodinný dom",E177="veľká parcela"),B177&gt;=1100,C177&gt;=22),MAX(2,J177),J177)))</f>
        <v>0</v>
      </c>
      <c r="M177" s="6" t="n">
        <f aca="false">IF(OR(E177="cesta",E177="vodný tok",E177="existujúca zástavba",E177="prístupový pás",E177="malý zvyšok"),0,IF(B177&gt;=2000,INT(B177/300),MIN(4,MAX(1,INT(B177/300)))))</f>
        <v>0</v>
      </c>
    </row>
    <row r="178" customFormat="false" ht="15" hidden="false" customHeight="false" outlineLevel="0" collapsed="false">
      <c r="A178" s="6" t="s">
        <v>297</v>
      </c>
      <c r="B178" s="11" t="n">
        <v>555</v>
      </c>
      <c r="C178" s="16" t="n">
        <v>17.4</v>
      </c>
      <c r="D178" s="16" t="n">
        <v>98.5</v>
      </c>
      <c r="E178" s="6" t="s">
        <v>161</v>
      </c>
      <c r="F178" s="6" t="s">
        <v>108</v>
      </c>
      <c r="G178" s="6"/>
      <c r="H178" s="11" t="n">
        <v>0</v>
      </c>
      <c r="I178" s="15" t="n">
        <f aca="false">IF(B178&gt;0,MIN(1,H178/B178),0)</f>
        <v>0</v>
      </c>
      <c r="J178" s="6" t="n">
        <f aca="false">IF(OR(E178="cesta",E178="vodný tok",E178="existujúca zástavba",E178="prístupový pás",E178="malý zvyšok"),0,IF(B178&gt;=2000,ROUND(B178/850,0),IF(E178="úzky pás (8–9 m)",0.5,1)))</f>
        <v>0</v>
      </c>
      <c r="K178" s="6" t="n">
        <f aca="false">IF(OR(G178="park + MŠ",G178="vreckový park / retencia"),0,J178)</f>
        <v>0</v>
      </c>
      <c r="L178" s="6" t="n">
        <f aca="false">IF(G178&lt;&gt;"",0,IF(E178="úzky pás (8–9 m)",1,IF(AND(OR(E178="rodinný dom",E178="veľká parcela"),B178&gt;=1100,C178&gt;=22),MAX(2,J178),J178)))</f>
        <v>0</v>
      </c>
      <c r="M178" s="6" t="n">
        <f aca="false">IF(OR(E178="cesta",E178="vodný tok",E178="existujúca zástavba",E178="prístupový pás",E178="malý zvyšok"),0,IF(B178&gt;=2000,INT(B178/300),MIN(4,MAX(1,INT(B178/300)))))</f>
        <v>0</v>
      </c>
    </row>
    <row r="179" customFormat="false" ht="15" hidden="false" customHeight="false" outlineLevel="0" collapsed="false">
      <c r="A179" s="6" t="s">
        <v>298</v>
      </c>
      <c r="B179" s="11" t="n">
        <v>730</v>
      </c>
      <c r="C179" s="16" t="n">
        <v>23.9</v>
      </c>
      <c r="D179" s="16" t="n">
        <v>31.5</v>
      </c>
      <c r="E179" s="6" t="s">
        <v>136</v>
      </c>
      <c r="F179" s="6" t="s">
        <v>108</v>
      </c>
      <c r="G179" s="6"/>
      <c r="H179" s="11" t="n">
        <v>59</v>
      </c>
      <c r="I179" s="15" t="n">
        <f aca="false">IF(B179&gt;0,MIN(1,H179/B179),0)</f>
        <v>0.0808219178082192</v>
      </c>
      <c r="J179" s="6" t="n">
        <f aca="false">IF(OR(E179="cesta",E179="vodný tok",E179="existujúca zástavba",E179="prístupový pás",E179="malý zvyšok"),0,IF(B179&gt;=2000,ROUND(B179/850,0),IF(E179="úzky pás (8–9 m)",0.5,1)))</f>
        <v>1</v>
      </c>
      <c r="K179" s="6" t="n">
        <f aca="false">IF(OR(G179="park + MŠ",G179="vreckový park / retencia"),0,J179)</f>
        <v>1</v>
      </c>
      <c r="L179" s="6" t="n">
        <f aca="false">IF(G179&lt;&gt;"",0,IF(E179="úzky pás (8–9 m)",1,IF(AND(OR(E179="rodinný dom",E179="veľká parcela"),B179&gt;=1100,C179&gt;=22),MAX(2,J179),J179)))</f>
        <v>1</v>
      </c>
      <c r="M179" s="6" t="n">
        <f aca="false">IF(OR(E179="cesta",E179="vodný tok",E179="existujúca zástavba",E179="prístupový pás",E179="malý zvyšok"),0,IF(B179&gt;=2000,INT(B179/300),MIN(4,MAX(1,INT(B179/300)))))</f>
        <v>2</v>
      </c>
    </row>
    <row r="180" customFormat="false" ht="15" hidden="false" customHeight="false" outlineLevel="0" collapsed="false">
      <c r="A180" s="6" t="s">
        <v>299</v>
      </c>
      <c r="B180" s="11" t="n">
        <v>693</v>
      </c>
      <c r="C180" s="16" t="n">
        <v>23.9</v>
      </c>
      <c r="D180" s="16" t="n">
        <v>29.1</v>
      </c>
      <c r="E180" s="6" t="s">
        <v>136</v>
      </c>
      <c r="F180" s="6" t="s">
        <v>108</v>
      </c>
      <c r="G180" s="6"/>
      <c r="H180" s="11" t="n">
        <v>56</v>
      </c>
      <c r="I180" s="15" t="n">
        <f aca="false">IF(B180&gt;0,MIN(1,H180/B180),0)</f>
        <v>0.0808080808080808</v>
      </c>
      <c r="J180" s="6" t="n">
        <f aca="false">IF(OR(E180="cesta",E180="vodný tok",E180="existujúca zástavba",E180="prístupový pás",E180="malý zvyšok"),0,IF(B180&gt;=2000,ROUND(B180/850,0),IF(E180="úzky pás (8–9 m)",0.5,1)))</f>
        <v>1</v>
      </c>
      <c r="K180" s="6" t="n">
        <f aca="false">IF(OR(G180="park + MŠ",G180="vreckový park / retencia"),0,J180)</f>
        <v>1</v>
      </c>
      <c r="L180" s="6" t="n">
        <f aca="false">IF(G180&lt;&gt;"",0,IF(E180="úzky pás (8–9 m)",1,IF(AND(OR(E180="rodinný dom",E180="veľká parcela"),B180&gt;=1100,C180&gt;=22),MAX(2,J180),J180)))</f>
        <v>1</v>
      </c>
      <c r="M180" s="6" t="n">
        <f aca="false">IF(OR(E180="cesta",E180="vodný tok",E180="existujúca zástavba",E180="prístupový pás",E180="malý zvyšok"),0,IF(B180&gt;=2000,INT(B180/300),MIN(4,MAX(1,INT(B180/300)))))</f>
        <v>2</v>
      </c>
    </row>
    <row r="181" customFormat="false" ht="15" hidden="false" customHeight="false" outlineLevel="0" collapsed="false">
      <c r="A181" s="6" t="s">
        <v>300</v>
      </c>
      <c r="B181" s="11" t="n">
        <v>400</v>
      </c>
      <c r="C181" s="16" t="n">
        <v>16.7</v>
      </c>
      <c r="D181" s="16" t="n">
        <v>23.9</v>
      </c>
      <c r="E181" s="6" t="s">
        <v>147</v>
      </c>
      <c r="F181" s="6" t="s">
        <v>108</v>
      </c>
      <c r="G181" s="6"/>
      <c r="H181" s="11" t="n">
        <v>32</v>
      </c>
      <c r="I181" s="15" t="n">
        <f aca="false">IF(B181&gt;0,MIN(1,H181/B181),0)</f>
        <v>0.08</v>
      </c>
      <c r="J181" s="6" t="n">
        <f aca="false">IF(OR(E181="cesta",E181="vodný tok",E181="existujúca zástavba",E181="prístupový pás",E181="malý zvyšok"),0,IF(B181&gt;=2000,ROUND(B181/850,0),IF(E181="úzky pás (8–9 m)",0.5,1)))</f>
        <v>1</v>
      </c>
      <c r="K181" s="6" t="n">
        <f aca="false">IF(OR(G181="park + MŠ",G181="vreckový park / retencia"),0,J181)</f>
        <v>1</v>
      </c>
      <c r="L181" s="6" t="n">
        <f aca="false">IF(G181&lt;&gt;"",0,IF(E181="úzky pás (8–9 m)",1,IF(AND(OR(E181="rodinný dom",E181="veľká parcela"),B181&gt;=1100,C181&gt;=22),MAX(2,J181),J181)))</f>
        <v>1</v>
      </c>
      <c r="M181" s="6" t="n">
        <f aca="false">IF(OR(E181="cesta",E181="vodný tok",E181="existujúca zástavba",E181="prístupový pás",E181="malý zvyšok"),0,IF(B181&gt;=2000,INT(B181/300),MIN(4,MAX(1,INT(B181/300)))))</f>
        <v>1</v>
      </c>
    </row>
    <row r="182" customFormat="false" ht="15" hidden="false" customHeight="false" outlineLevel="0" collapsed="false">
      <c r="A182" s="6" t="s">
        <v>301</v>
      </c>
      <c r="B182" s="11" t="n">
        <v>553</v>
      </c>
      <c r="C182" s="16" t="n">
        <v>23.9</v>
      </c>
      <c r="D182" s="16" t="n">
        <v>24.6</v>
      </c>
      <c r="E182" s="6" t="s">
        <v>136</v>
      </c>
      <c r="F182" s="6" t="s">
        <v>108</v>
      </c>
      <c r="G182" s="6"/>
      <c r="H182" s="11" t="n">
        <v>81</v>
      </c>
      <c r="I182" s="15" t="n">
        <f aca="false">IF(B182&gt;0,MIN(1,H182/B182),0)</f>
        <v>0.146473779385172</v>
      </c>
      <c r="J182" s="6" t="n">
        <f aca="false">IF(OR(E182="cesta",E182="vodný tok",E182="existujúca zástavba",E182="prístupový pás",E182="malý zvyšok"),0,IF(B182&gt;=2000,ROUND(B182/850,0),IF(E182="úzky pás (8–9 m)",0.5,1)))</f>
        <v>1</v>
      </c>
      <c r="K182" s="6" t="n">
        <f aca="false">IF(OR(G182="park + MŠ",G182="vreckový park / retencia"),0,J182)</f>
        <v>1</v>
      </c>
      <c r="L182" s="6" t="n">
        <f aca="false">IF(G182&lt;&gt;"",0,IF(E182="úzky pás (8–9 m)",1,IF(AND(OR(E182="rodinný dom",E182="veľká parcela"),B182&gt;=1100,C182&gt;=22),MAX(2,J182),J182)))</f>
        <v>1</v>
      </c>
      <c r="M182" s="6" t="n">
        <f aca="false">IF(OR(E182="cesta",E182="vodný tok",E182="existujúca zástavba",E182="prístupový pás",E182="malý zvyšok"),0,IF(B182&gt;=2000,INT(B182/300),MIN(4,MAX(1,INT(B182/300)))))</f>
        <v>1</v>
      </c>
    </row>
    <row r="183" customFormat="false" ht="15" hidden="false" customHeight="false" outlineLevel="0" collapsed="false">
      <c r="A183" s="6" t="s">
        <v>302</v>
      </c>
      <c r="B183" s="11" t="n">
        <v>635</v>
      </c>
      <c r="C183" s="16" t="n">
        <v>24.4</v>
      </c>
      <c r="D183" s="16" t="n">
        <v>28.2</v>
      </c>
      <c r="E183" s="6" t="s">
        <v>136</v>
      </c>
      <c r="F183" s="6" t="s">
        <v>108</v>
      </c>
      <c r="G183" s="6"/>
      <c r="H183" s="11" t="n">
        <v>82</v>
      </c>
      <c r="I183" s="15" t="n">
        <f aca="false">IF(B183&gt;0,MIN(1,H183/B183),0)</f>
        <v>0.129133858267717</v>
      </c>
      <c r="J183" s="6" t="n">
        <f aca="false">IF(OR(E183="cesta",E183="vodný tok",E183="existujúca zástavba",E183="prístupový pás",E183="malý zvyšok"),0,IF(B183&gt;=2000,ROUND(B183/850,0),IF(E183="úzky pás (8–9 m)",0.5,1)))</f>
        <v>1</v>
      </c>
      <c r="K183" s="6" t="n">
        <f aca="false">IF(OR(G183="park + MŠ",G183="vreckový park / retencia"),0,J183)</f>
        <v>1</v>
      </c>
      <c r="L183" s="6" t="n">
        <f aca="false">IF(G183&lt;&gt;"",0,IF(E183="úzky pás (8–9 m)",1,IF(AND(OR(E183="rodinný dom",E183="veľká parcela"),B183&gt;=1100,C183&gt;=22),MAX(2,J183),J183)))</f>
        <v>1</v>
      </c>
      <c r="M183" s="6" t="n">
        <f aca="false">IF(OR(E183="cesta",E183="vodný tok",E183="existujúca zástavba",E183="prístupový pás",E183="malý zvyšok"),0,IF(B183&gt;=2000,INT(B183/300),MIN(4,MAX(1,INT(B183/300)))))</f>
        <v>2</v>
      </c>
    </row>
    <row r="184" customFormat="false" ht="15" hidden="false" customHeight="false" outlineLevel="0" collapsed="false">
      <c r="A184" s="6" t="s">
        <v>303</v>
      </c>
      <c r="B184" s="11" t="n">
        <v>637</v>
      </c>
      <c r="C184" s="16" t="n">
        <v>24.3</v>
      </c>
      <c r="D184" s="16" t="n">
        <v>26.2</v>
      </c>
      <c r="E184" s="6" t="s">
        <v>136</v>
      </c>
      <c r="F184" s="6" t="s">
        <v>108</v>
      </c>
      <c r="G184" s="6"/>
      <c r="H184" s="11" t="n">
        <v>51</v>
      </c>
      <c r="I184" s="15" t="n">
        <f aca="false">IF(B184&gt;0,MIN(1,H184/B184),0)</f>
        <v>0.0800627943485086</v>
      </c>
      <c r="J184" s="6" t="n">
        <f aca="false">IF(OR(E184="cesta",E184="vodný tok",E184="existujúca zástavba",E184="prístupový pás",E184="malý zvyšok"),0,IF(B184&gt;=2000,ROUND(B184/850,0),IF(E184="úzky pás (8–9 m)",0.5,1)))</f>
        <v>1</v>
      </c>
      <c r="K184" s="6" t="n">
        <f aca="false">IF(OR(G184="park + MŠ",G184="vreckový park / retencia"),0,J184)</f>
        <v>1</v>
      </c>
      <c r="L184" s="6" t="n">
        <f aca="false">IF(G184&lt;&gt;"",0,IF(E184="úzky pás (8–9 m)",1,IF(AND(OR(E184="rodinný dom",E184="veľká parcela"),B184&gt;=1100,C184&gt;=22),MAX(2,J184),J184)))</f>
        <v>1</v>
      </c>
      <c r="M184" s="6" t="n">
        <f aca="false">IF(OR(E184="cesta",E184="vodný tok",E184="existujúca zástavba",E184="prístupový pás",E184="malý zvyšok"),0,IF(B184&gt;=2000,INT(B184/300),MIN(4,MAX(1,INT(B184/300)))))</f>
        <v>2</v>
      </c>
    </row>
    <row r="185" customFormat="false" ht="15" hidden="false" customHeight="false" outlineLevel="0" collapsed="false">
      <c r="A185" s="6" t="s">
        <v>304</v>
      </c>
      <c r="B185" s="11" t="n">
        <v>600</v>
      </c>
      <c r="C185" s="16" t="n">
        <v>24.3</v>
      </c>
      <c r="D185" s="16" t="n">
        <v>24.6</v>
      </c>
      <c r="E185" s="6" t="s">
        <v>136</v>
      </c>
      <c r="F185" s="6" t="s">
        <v>108</v>
      </c>
      <c r="G185" s="6"/>
      <c r="H185" s="11" t="n">
        <v>48</v>
      </c>
      <c r="I185" s="15" t="n">
        <f aca="false">IF(B185&gt;0,MIN(1,H185/B185),0)</f>
        <v>0.08</v>
      </c>
      <c r="J185" s="6" t="n">
        <f aca="false">IF(OR(E185="cesta",E185="vodný tok",E185="existujúca zástavba",E185="prístupový pás",E185="malý zvyšok"),0,IF(B185&gt;=2000,ROUND(B185/850,0),IF(E185="úzky pás (8–9 m)",0.5,1)))</f>
        <v>1</v>
      </c>
      <c r="K185" s="6" t="n">
        <f aca="false">IF(OR(G185="park + MŠ",G185="vreckový park / retencia"),0,J185)</f>
        <v>1</v>
      </c>
      <c r="L185" s="6" t="n">
        <f aca="false">IF(G185&lt;&gt;"",0,IF(E185="úzky pás (8–9 m)",1,IF(AND(OR(E185="rodinný dom",E185="veľká parcela"),B185&gt;=1100,C185&gt;=22),MAX(2,J185),J185)))</f>
        <v>1</v>
      </c>
      <c r="M185" s="6" t="n">
        <f aca="false">IF(OR(E185="cesta",E185="vodný tok",E185="existujúca zástavba",E185="prístupový pás",E185="malý zvyšok"),0,IF(B185&gt;=2000,INT(B185/300),MIN(4,MAX(1,INT(B185/300)))))</f>
        <v>2</v>
      </c>
    </row>
    <row r="186" customFormat="false" ht="15" hidden="false" customHeight="false" outlineLevel="0" collapsed="false">
      <c r="A186" s="6" t="s">
        <v>305</v>
      </c>
      <c r="B186" s="11" t="n">
        <v>503</v>
      </c>
      <c r="C186" s="16" t="n">
        <v>21.6</v>
      </c>
      <c r="D186" s="16" t="n">
        <v>24.4</v>
      </c>
      <c r="E186" s="6" t="s">
        <v>136</v>
      </c>
      <c r="F186" s="6" t="s">
        <v>108</v>
      </c>
      <c r="G186" s="6"/>
      <c r="H186" s="11" t="n">
        <v>44</v>
      </c>
      <c r="I186" s="15" t="n">
        <f aca="false">IF(B186&gt;0,MIN(1,H186/B186),0)</f>
        <v>0.0874751491053678</v>
      </c>
      <c r="J186" s="6" t="n">
        <f aca="false">IF(OR(E186="cesta",E186="vodný tok",E186="existujúca zástavba",E186="prístupový pás",E186="malý zvyšok"),0,IF(B186&gt;=2000,ROUND(B186/850,0),IF(E186="úzky pás (8–9 m)",0.5,1)))</f>
        <v>1</v>
      </c>
      <c r="K186" s="6" t="n">
        <f aca="false">IF(OR(G186="park + MŠ",G186="vreckový park / retencia"),0,J186)</f>
        <v>1</v>
      </c>
      <c r="L186" s="6" t="n">
        <f aca="false">IF(G186&lt;&gt;"",0,IF(E186="úzky pás (8–9 m)",1,IF(AND(OR(E186="rodinný dom",E186="veľká parcela"),B186&gt;=1100,C186&gt;=22),MAX(2,J186),J186)))</f>
        <v>1</v>
      </c>
      <c r="M186" s="6" t="n">
        <f aca="false">IF(OR(E186="cesta",E186="vodný tok",E186="existujúca zástavba",E186="prístupový pás",E186="malý zvyšok"),0,IF(B186&gt;=2000,INT(B186/300),MIN(4,MAX(1,INT(B186/300)))))</f>
        <v>1</v>
      </c>
    </row>
    <row r="187" customFormat="false" ht="15" hidden="false" customHeight="false" outlineLevel="0" collapsed="false">
      <c r="A187" s="6" t="s">
        <v>306</v>
      </c>
      <c r="B187" s="11" t="n">
        <v>1650</v>
      </c>
      <c r="C187" s="16" t="n">
        <v>37.1</v>
      </c>
      <c r="D187" s="16" t="n">
        <v>45.5</v>
      </c>
      <c r="E187" s="6" t="s">
        <v>136</v>
      </c>
      <c r="F187" s="6" t="s">
        <v>108</v>
      </c>
      <c r="G187" s="6"/>
      <c r="H187" s="11" t="n">
        <v>75</v>
      </c>
      <c r="I187" s="15" t="n">
        <f aca="false">IF(B187&gt;0,MIN(1,H187/B187),0)</f>
        <v>0.0454545454545455</v>
      </c>
      <c r="J187" s="6" t="n">
        <f aca="false">IF(OR(E187="cesta",E187="vodný tok",E187="existujúca zástavba",E187="prístupový pás",E187="malý zvyšok"),0,IF(B187&gt;=2000,ROUND(B187/850,0),IF(E187="úzky pás (8–9 m)",0.5,1)))</f>
        <v>1</v>
      </c>
      <c r="K187" s="6" t="n">
        <f aca="false">IF(OR(G187="park + MŠ",G187="vreckový park / retencia"),0,J187)</f>
        <v>1</v>
      </c>
      <c r="L187" s="6" t="n">
        <f aca="false">IF(G187&lt;&gt;"",0,IF(E187="úzky pás (8–9 m)",1,IF(AND(OR(E187="rodinný dom",E187="veľká parcela"),B187&gt;=1100,C187&gt;=22),MAX(2,J187),J187)))</f>
        <v>2</v>
      </c>
      <c r="M187" s="6" t="n">
        <f aca="false">IF(OR(E187="cesta",E187="vodný tok",E187="existujúca zástavba",E187="prístupový pás",E187="malý zvyšok"),0,IF(B187&gt;=2000,INT(B187/300),MIN(4,MAX(1,INT(B187/300)))))</f>
        <v>4</v>
      </c>
    </row>
    <row r="188" customFormat="false" ht="15" hidden="false" customHeight="false" outlineLevel="0" collapsed="false">
      <c r="A188" s="6" t="s">
        <v>307</v>
      </c>
      <c r="B188" s="11" t="n">
        <v>1229</v>
      </c>
      <c r="C188" s="16" t="n">
        <v>27</v>
      </c>
      <c r="D188" s="16" t="n">
        <v>45.5</v>
      </c>
      <c r="E188" s="6" t="s">
        <v>136</v>
      </c>
      <c r="F188" s="6" t="s">
        <v>108</v>
      </c>
      <c r="G188" s="6"/>
      <c r="H188" s="11" t="n">
        <v>53</v>
      </c>
      <c r="I188" s="15" t="n">
        <f aca="false">IF(B188&gt;0,MIN(1,H188/B188),0)</f>
        <v>0.0431244914564687</v>
      </c>
      <c r="J188" s="6" t="n">
        <f aca="false">IF(OR(E188="cesta",E188="vodný tok",E188="existujúca zástavba",E188="prístupový pás",E188="malý zvyšok"),0,IF(B188&gt;=2000,ROUND(B188/850,0),IF(E188="úzky pás (8–9 m)",0.5,1)))</f>
        <v>1</v>
      </c>
      <c r="K188" s="6" t="n">
        <f aca="false">IF(OR(G188="park + MŠ",G188="vreckový park / retencia"),0,J188)</f>
        <v>1</v>
      </c>
      <c r="L188" s="6" t="n">
        <f aca="false">IF(G188&lt;&gt;"",0,IF(E188="úzky pás (8–9 m)",1,IF(AND(OR(E188="rodinný dom",E188="veľká parcela"),B188&gt;=1100,C188&gt;=22),MAX(2,J188),J188)))</f>
        <v>2</v>
      </c>
      <c r="M188" s="6" t="n">
        <f aca="false">IF(OR(E188="cesta",E188="vodný tok",E188="existujúca zástavba",E188="prístupový pás",E188="malý zvyšok"),0,IF(B188&gt;=2000,INT(B188/300),MIN(4,MAX(1,INT(B188/300)))))</f>
        <v>4</v>
      </c>
    </row>
    <row r="189" customFormat="false" ht="15" hidden="false" customHeight="false" outlineLevel="0" collapsed="false">
      <c r="A189" s="6" t="s">
        <v>308</v>
      </c>
      <c r="B189" s="11" t="n">
        <v>1301</v>
      </c>
      <c r="C189" s="16" t="n">
        <v>31.5</v>
      </c>
      <c r="D189" s="16" t="n">
        <v>45.4</v>
      </c>
      <c r="E189" s="6" t="s">
        <v>136</v>
      </c>
      <c r="F189" s="6" t="s">
        <v>108</v>
      </c>
      <c r="G189" s="6"/>
      <c r="H189" s="11" t="n">
        <v>128</v>
      </c>
      <c r="I189" s="15" t="n">
        <f aca="false">IF(B189&gt;0,MIN(1,H189/B189),0)</f>
        <v>0.0983858570330515</v>
      </c>
      <c r="J189" s="6" t="n">
        <f aca="false">IF(OR(E189="cesta",E189="vodný tok",E189="existujúca zástavba",E189="prístupový pás",E189="malý zvyšok"),0,IF(B189&gt;=2000,ROUND(B189/850,0),IF(E189="úzky pás (8–9 m)",0.5,1)))</f>
        <v>1</v>
      </c>
      <c r="K189" s="6" t="n">
        <f aca="false">IF(OR(G189="park + MŠ",G189="vreckový park / retencia"),0,J189)</f>
        <v>1</v>
      </c>
      <c r="L189" s="6" t="n">
        <f aca="false">IF(G189&lt;&gt;"",0,IF(E189="úzky pás (8–9 m)",1,IF(AND(OR(E189="rodinný dom",E189="veľká parcela"),B189&gt;=1100,C189&gt;=22),MAX(2,J189),J189)))</f>
        <v>2</v>
      </c>
      <c r="M189" s="6" t="n">
        <f aca="false">IF(OR(E189="cesta",E189="vodný tok",E189="existujúca zástavba",E189="prístupový pás",E189="malý zvyšok"),0,IF(B189&gt;=2000,INT(B189/300),MIN(4,MAX(1,INT(B189/300)))))</f>
        <v>4</v>
      </c>
    </row>
    <row r="190" customFormat="false" ht="15" hidden="false" customHeight="false" outlineLevel="0" collapsed="false">
      <c r="A190" s="6" t="s">
        <v>309</v>
      </c>
      <c r="B190" s="11" t="n">
        <v>1230</v>
      </c>
      <c r="C190" s="16" t="n">
        <v>31.6</v>
      </c>
      <c r="D190" s="16" t="n">
        <v>45.5</v>
      </c>
      <c r="E190" s="6" t="s">
        <v>136</v>
      </c>
      <c r="F190" s="6" t="s">
        <v>108</v>
      </c>
      <c r="G190" s="6"/>
      <c r="H190" s="11" t="n">
        <v>113</v>
      </c>
      <c r="I190" s="15" t="n">
        <f aca="false">IF(B190&gt;0,MIN(1,H190/B190),0)</f>
        <v>0.091869918699187</v>
      </c>
      <c r="J190" s="6" t="n">
        <f aca="false">IF(OR(E190="cesta",E190="vodný tok",E190="existujúca zástavba",E190="prístupový pás",E190="malý zvyšok"),0,IF(B190&gt;=2000,ROUND(B190/850,0),IF(E190="úzky pás (8–9 m)",0.5,1)))</f>
        <v>1</v>
      </c>
      <c r="K190" s="6" t="n">
        <f aca="false">IF(OR(G190="park + MŠ",G190="vreckový park / retencia"),0,J190)</f>
        <v>1</v>
      </c>
      <c r="L190" s="6" t="n">
        <f aca="false">IF(G190&lt;&gt;"",0,IF(E190="úzky pás (8–9 m)",1,IF(AND(OR(E190="rodinný dom",E190="veľká parcela"),B190&gt;=1100,C190&gt;=22),MAX(2,J190),J190)))</f>
        <v>2</v>
      </c>
      <c r="M190" s="6" t="n">
        <f aca="false">IF(OR(E190="cesta",E190="vodný tok",E190="existujúca zástavba",E190="prístupový pás",E190="malý zvyšok"),0,IF(B190&gt;=2000,INT(B190/300),MIN(4,MAX(1,INT(B190/300)))))</f>
        <v>4</v>
      </c>
    </row>
    <row r="191" customFormat="false" ht="15" hidden="false" customHeight="false" outlineLevel="0" collapsed="false">
      <c r="A191" s="6" t="s">
        <v>310</v>
      </c>
      <c r="B191" s="11" t="n">
        <v>422</v>
      </c>
      <c r="C191" s="16" t="n">
        <v>9.3</v>
      </c>
      <c r="D191" s="16" t="n">
        <v>45.5</v>
      </c>
      <c r="E191" s="6" t="s">
        <v>147</v>
      </c>
      <c r="F191" s="6" t="s">
        <v>108</v>
      </c>
      <c r="G191" s="6"/>
      <c r="H191" s="11" t="n">
        <v>19</v>
      </c>
      <c r="I191" s="15" t="n">
        <f aca="false">IF(B191&gt;0,MIN(1,H191/B191),0)</f>
        <v>0.0450236966824645</v>
      </c>
      <c r="J191" s="6" t="n">
        <f aca="false">IF(OR(E191="cesta",E191="vodný tok",E191="existujúca zástavba",E191="prístupový pás",E191="malý zvyšok"),0,IF(B191&gt;=2000,ROUND(B191/850,0),IF(E191="úzky pás (8–9 m)",0.5,1)))</f>
        <v>1</v>
      </c>
      <c r="K191" s="6" t="n">
        <f aca="false">IF(OR(G191="park + MŠ",G191="vreckový park / retencia"),0,J191)</f>
        <v>1</v>
      </c>
      <c r="L191" s="6" t="n">
        <f aca="false">IF(G191&lt;&gt;"",0,IF(E191="úzky pás (8–9 m)",1,IF(AND(OR(E191="rodinný dom",E191="veľká parcela"),B191&gt;=1100,C191&gt;=22),MAX(2,J191),J191)))</f>
        <v>1</v>
      </c>
      <c r="M191" s="6" t="n">
        <f aca="false">IF(OR(E191="cesta",E191="vodný tok",E191="existujúca zástavba",E191="prístupový pás",E191="malý zvyšok"),0,IF(B191&gt;=2000,INT(B191/300),MIN(4,MAX(1,INT(B191/300)))))</f>
        <v>1</v>
      </c>
    </row>
    <row r="192" customFormat="false" ht="15" hidden="false" customHeight="false" outlineLevel="0" collapsed="false">
      <c r="A192" s="6" t="s">
        <v>311</v>
      </c>
      <c r="B192" s="11" t="n">
        <v>900</v>
      </c>
      <c r="C192" s="16" t="n">
        <v>19.8</v>
      </c>
      <c r="D192" s="16" t="n">
        <v>45.6</v>
      </c>
      <c r="E192" s="6" t="s">
        <v>136</v>
      </c>
      <c r="F192" s="6" t="s">
        <v>108</v>
      </c>
      <c r="G192" s="6"/>
      <c r="H192" s="11" t="n">
        <v>40</v>
      </c>
      <c r="I192" s="15" t="n">
        <f aca="false">IF(B192&gt;0,MIN(1,H192/B192),0)</f>
        <v>0.0444444444444444</v>
      </c>
      <c r="J192" s="6" t="n">
        <f aca="false">IF(OR(E192="cesta",E192="vodný tok",E192="existujúca zástavba",E192="prístupový pás",E192="malý zvyšok"),0,IF(B192&gt;=2000,ROUND(B192/850,0),IF(E192="úzky pás (8–9 m)",0.5,1)))</f>
        <v>1</v>
      </c>
      <c r="K192" s="6" t="n">
        <f aca="false">IF(OR(G192="park + MŠ",G192="vreckový park / retencia"),0,J192)</f>
        <v>1</v>
      </c>
      <c r="L192" s="6" t="n">
        <f aca="false">IF(G192&lt;&gt;"",0,IF(E192="úzky pás (8–9 m)",1,IF(AND(OR(E192="rodinný dom",E192="veľká parcela"),B192&gt;=1100,C192&gt;=22),MAX(2,J192),J192)))</f>
        <v>1</v>
      </c>
      <c r="M192" s="6" t="n">
        <f aca="false">IF(OR(E192="cesta",E192="vodný tok",E192="existujúca zástavba",E192="prístupový pás",E192="malý zvyšok"),0,IF(B192&gt;=2000,INT(B192/300),MIN(4,MAX(1,INT(B192/300)))))</f>
        <v>3</v>
      </c>
    </row>
    <row r="193" customFormat="false" ht="15" hidden="false" customHeight="false" outlineLevel="0" collapsed="false">
      <c r="A193" s="6" t="s">
        <v>312</v>
      </c>
      <c r="B193" s="11" t="n">
        <v>1161</v>
      </c>
      <c r="C193" s="16" t="n">
        <v>27</v>
      </c>
      <c r="D193" s="16" t="n">
        <v>45.6</v>
      </c>
      <c r="E193" s="6" t="s">
        <v>136</v>
      </c>
      <c r="F193" s="6" t="s">
        <v>108</v>
      </c>
      <c r="G193" s="6"/>
      <c r="H193" s="11" t="n">
        <v>56</v>
      </c>
      <c r="I193" s="15" t="n">
        <f aca="false">IF(B193&gt;0,MIN(1,H193/B193),0)</f>
        <v>0.0482342807924203</v>
      </c>
      <c r="J193" s="6" t="n">
        <f aca="false">IF(OR(E193="cesta",E193="vodný tok",E193="existujúca zástavba",E193="prístupový pás",E193="malý zvyšok"),0,IF(B193&gt;=2000,ROUND(B193/850,0),IF(E193="úzky pás (8–9 m)",0.5,1)))</f>
        <v>1</v>
      </c>
      <c r="K193" s="6" t="n">
        <f aca="false">IF(OR(G193="park + MŠ",G193="vreckový park / retencia"),0,J193)</f>
        <v>1</v>
      </c>
      <c r="L193" s="6" t="n">
        <f aca="false">IF(G193&lt;&gt;"",0,IF(E193="úzky pás (8–9 m)",1,IF(AND(OR(E193="rodinný dom",E193="veľká parcela"),B193&gt;=1100,C193&gt;=22),MAX(2,J193),J193)))</f>
        <v>2</v>
      </c>
      <c r="M193" s="6" t="n">
        <f aca="false">IF(OR(E193="cesta",E193="vodný tok",E193="existujúca zástavba",E193="prístupový pás",E193="malý zvyšok"),0,IF(B193&gt;=2000,INT(B193/300),MIN(4,MAX(1,INT(B193/300)))))</f>
        <v>3</v>
      </c>
    </row>
    <row r="194" customFormat="false" ht="15" hidden="false" customHeight="false" outlineLevel="0" collapsed="false">
      <c r="A194" s="6" t="s">
        <v>313</v>
      </c>
      <c r="B194" s="11" t="n">
        <v>448</v>
      </c>
      <c r="C194" s="16" t="n">
        <v>15.6</v>
      </c>
      <c r="D194" s="16" t="n">
        <v>77.2</v>
      </c>
      <c r="E194" s="6" t="s">
        <v>161</v>
      </c>
      <c r="F194" s="6" t="s">
        <v>108</v>
      </c>
      <c r="G194" s="6"/>
      <c r="H194" s="11" t="n">
        <v>0</v>
      </c>
      <c r="I194" s="15" t="n">
        <f aca="false">IF(B194&gt;0,MIN(1,H194/B194),0)</f>
        <v>0</v>
      </c>
      <c r="J194" s="6" t="n">
        <f aca="false">IF(OR(E194="cesta",E194="vodný tok",E194="existujúca zástavba",E194="prístupový pás",E194="malý zvyšok"),0,IF(B194&gt;=2000,ROUND(B194/850,0),IF(E194="úzky pás (8–9 m)",0.5,1)))</f>
        <v>0</v>
      </c>
      <c r="K194" s="6" t="n">
        <f aca="false">IF(OR(G194="park + MŠ",G194="vreckový park / retencia"),0,J194)</f>
        <v>0</v>
      </c>
      <c r="L194" s="6" t="n">
        <f aca="false">IF(G194&lt;&gt;"",0,IF(E194="úzky pás (8–9 m)",1,IF(AND(OR(E194="rodinný dom",E194="veľká parcela"),B194&gt;=1100,C194&gt;=22),MAX(2,J194),J194)))</f>
        <v>0</v>
      </c>
      <c r="M194" s="6" t="n">
        <f aca="false">IF(OR(E194="cesta",E194="vodný tok",E194="existujúca zástavba",E194="prístupový pás",E194="malý zvyšok"),0,IF(B194&gt;=2000,INT(B194/300),MIN(4,MAX(1,INT(B194/300)))))</f>
        <v>0</v>
      </c>
    </row>
    <row r="195" customFormat="false" ht="15" hidden="false" customHeight="false" outlineLevel="0" collapsed="false">
      <c r="A195" s="6" t="s">
        <v>314</v>
      </c>
      <c r="B195" s="11" t="n">
        <v>893</v>
      </c>
      <c r="C195" s="16" t="n">
        <v>29.9</v>
      </c>
      <c r="D195" s="16" t="n">
        <v>30.7</v>
      </c>
      <c r="E195" s="6" t="s">
        <v>136</v>
      </c>
      <c r="F195" s="6" t="s">
        <v>108</v>
      </c>
      <c r="G195" s="6"/>
      <c r="H195" s="11" t="n">
        <v>118</v>
      </c>
      <c r="I195" s="15" t="n">
        <f aca="false">IF(B195&gt;0,MIN(1,H195/B195),0)</f>
        <v>0.132138857782755</v>
      </c>
      <c r="J195" s="6" t="n">
        <f aca="false">IF(OR(E195="cesta",E195="vodný tok",E195="existujúca zástavba",E195="prístupový pás",E195="malý zvyšok"),0,IF(B195&gt;=2000,ROUND(B195/850,0),IF(E195="úzky pás (8–9 m)",0.5,1)))</f>
        <v>1</v>
      </c>
      <c r="K195" s="6" t="n">
        <f aca="false">IF(OR(G195="park + MŠ",G195="vreckový park / retencia"),0,J195)</f>
        <v>1</v>
      </c>
      <c r="L195" s="6" t="n">
        <f aca="false">IF(G195&lt;&gt;"",0,IF(E195="úzky pás (8–9 m)",1,IF(AND(OR(E195="rodinný dom",E195="veľká parcela"),B195&gt;=1100,C195&gt;=22),MAX(2,J195),J195)))</f>
        <v>1</v>
      </c>
      <c r="M195" s="6" t="n">
        <f aca="false">IF(OR(E195="cesta",E195="vodný tok",E195="existujúca zástavba",E195="prístupový pás",E195="malý zvyšok"),0,IF(B195&gt;=2000,INT(B195/300),MIN(4,MAX(1,INT(B195/300)))))</f>
        <v>2</v>
      </c>
    </row>
    <row r="196" customFormat="false" ht="15" hidden="false" customHeight="false" outlineLevel="0" collapsed="false">
      <c r="A196" s="6" t="s">
        <v>315</v>
      </c>
      <c r="B196" s="11" t="n">
        <v>446</v>
      </c>
      <c r="C196" s="16" t="n">
        <v>14.9</v>
      </c>
      <c r="D196" s="16" t="n">
        <v>29.9</v>
      </c>
      <c r="E196" s="6" t="s">
        <v>147</v>
      </c>
      <c r="F196" s="6" t="s">
        <v>108</v>
      </c>
      <c r="G196" s="6"/>
      <c r="H196" s="11" t="n">
        <v>30</v>
      </c>
      <c r="I196" s="15" t="n">
        <f aca="false">IF(B196&gt;0,MIN(1,H196/B196),0)</f>
        <v>0.0672645739910314</v>
      </c>
      <c r="J196" s="6" t="n">
        <f aca="false">IF(OR(E196="cesta",E196="vodný tok",E196="existujúca zástavba",E196="prístupový pás",E196="malý zvyšok"),0,IF(B196&gt;=2000,ROUND(B196/850,0),IF(E196="úzky pás (8–9 m)",0.5,1)))</f>
        <v>1</v>
      </c>
      <c r="K196" s="6" t="n">
        <f aca="false">IF(OR(G196="park + MŠ",G196="vreckový park / retencia"),0,J196)</f>
        <v>1</v>
      </c>
      <c r="L196" s="6" t="n">
        <f aca="false">IF(G196&lt;&gt;"",0,IF(E196="úzky pás (8–9 m)",1,IF(AND(OR(E196="rodinný dom",E196="veľká parcela"),B196&gt;=1100,C196&gt;=22),MAX(2,J196),J196)))</f>
        <v>1</v>
      </c>
      <c r="M196" s="6" t="n">
        <f aca="false">IF(OR(E196="cesta",E196="vodný tok",E196="existujúca zástavba",E196="prístupový pás",E196="malý zvyšok"),0,IF(B196&gt;=2000,INT(B196/300),MIN(4,MAX(1,INT(B196/300)))))</f>
        <v>1</v>
      </c>
    </row>
    <row r="197" customFormat="false" ht="15" hidden="false" customHeight="false" outlineLevel="0" collapsed="false">
      <c r="A197" s="6" t="s">
        <v>316</v>
      </c>
      <c r="B197" s="11" t="n">
        <v>557</v>
      </c>
      <c r="C197" s="16" t="n">
        <v>26.6</v>
      </c>
      <c r="D197" s="16" t="n">
        <v>29.9</v>
      </c>
      <c r="E197" s="6" t="s">
        <v>136</v>
      </c>
      <c r="F197" s="6" t="s">
        <v>108</v>
      </c>
      <c r="G197" s="6"/>
      <c r="H197" s="11" t="n">
        <v>63</v>
      </c>
      <c r="I197" s="15" t="n">
        <f aca="false">IF(B197&gt;0,MIN(1,H197/B197),0)</f>
        <v>0.11310592459605</v>
      </c>
      <c r="J197" s="6" t="n">
        <f aca="false">IF(OR(E197="cesta",E197="vodný tok",E197="existujúca zástavba",E197="prístupový pás",E197="malý zvyšok"),0,IF(B197&gt;=2000,ROUND(B197/850,0),IF(E197="úzky pás (8–9 m)",0.5,1)))</f>
        <v>1</v>
      </c>
      <c r="K197" s="6" t="n">
        <f aca="false">IF(OR(G197="park + MŠ",G197="vreckový park / retencia"),0,J197)</f>
        <v>1</v>
      </c>
      <c r="L197" s="6" t="n">
        <f aca="false">IF(G197&lt;&gt;"",0,IF(E197="úzky pás (8–9 m)",1,IF(AND(OR(E197="rodinný dom",E197="veľká parcela"),B197&gt;=1100,C197&gt;=22),MAX(2,J197),J197)))</f>
        <v>1</v>
      </c>
      <c r="M197" s="6" t="n">
        <f aca="false">IF(OR(E197="cesta",E197="vodný tok",E197="existujúca zástavba",E197="prístupový pás",E197="malý zvyšok"),0,IF(B197&gt;=2000,INT(B197/300),MIN(4,MAX(1,INT(B197/300)))))</f>
        <v>1</v>
      </c>
    </row>
    <row r="198" customFormat="false" ht="15" hidden="false" customHeight="false" outlineLevel="0" collapsed="false">
      <c r="A198" s="6" t="s">
        <v>317</v>
      </c>
      <c r="B198" s="11" t="n">
        <v>1117</v>
      </c>
      <c r="C198" s="16" t="n">
        <v>31.2</v>
      </c>
      <c r="D198" s="16" t="n">
        <v>53.2</v>
      </c>
      <c r="E198" s="6" t="s">
        <v>136</v>
      </c>
      <c r="F198" s="6" t="s">
        <v>108</v>
      </c>
      <c r="G198" s="6"/>
      <c r="H198" s="11" t="n">
        <v>105</v>
      </c>
      <c r="I198" s="15" t="n">
        <f aca="false">IF(B198&gt;0,MIN(1,H198/B198),0)</f>
        <v>0.0940017905102954</v>
      </c>
      <c r="J198" s="6" t="n">
        <f aca="false">IF(OR(E198="cesta",E198="vodný tok",E198="existujúca zástavba",E198="prístupový pás",E198="malý zvyšok"),0,IF(B198&gt;=2000,ROUND(B198/850,0),IF(E198="úzky pás (8–9 m)",0.5,1)))</f>
        <v>1</v>
      </c>
      <c r="K198" s="6" t="n">
        <f aca="false">IF(OR(G198="park + MŠ",G198="vreckový park / retencia"),0,J198)</f>
        <v>1</v>
      </c>
      <c r="L198" s="6" t="n">
        <f aca="false">IF(G198&lt;&gt;"",0,IF(E198="úzky pás (8–9 m)",1,IF(AND(OR(E198="rodinný dom",E198="veľká parcela"),B198&gt;=1100,C198&gt;=22),MAX(2,J198),J198)))</f>
        <v>2</v>
      </c>
      <c r="M198" s="6" t="n">
        <f aca="false">IF(OR(E198="cesta",E198="vodný tok",E198="existujúca zástavba",E198="prístupový pás",E198="malý zvyšok"),0,IF(B198&gt;=2000,INT(B198/300),MIN(4,MAX(1,INT(B198/300)))))</f>
        <v>3</v>
      </c>
    </row>
    <row r="199" customFormat="false" ht="15" hidden="false" customHeight="false" outlineLevel="0" collapsed="false">
      <c r="A199" s="6" t="s">
        <v>318</v>
      </c>
      <c r="B199" s="11" t="n">
        <v>584</v>
      </c>
      <c r="C199" s="16" t="n">
        <v>10.7</v>
      </c>
      <c r="D199" s="16" t="n">
        <v>81.2</v>
      </c>
      <c r="E199" s="6" t="s">
        <v>147</v>
      </c>
      <c r="F199" s="6" t="s">
        <v>108</v>
      </c>
      <c r="G199" s="6"/>
      <c r="H199" s="11" t="n">
        <v>0</v>
      </c>
      <c r="I199" s="15" t="n">
        <f aca="false">IF(B199&gt;0,MIN(1,H199/B199),0)</f>
        <v>0</v>
      </c>
      <c r="J199" s="6" t="n">
        <f aca="false">IF(OR(E199="cesta",E199="vodný tok",E199="existujúca zástavba",E199="prístupový pás",E199="malý zvyšok"),0,IF(B199&gt;=2000,ROUND(B199/850,0),IF(E199="úzky pás (8–9 m)",0.5,1)))</f>
        <v>1</v>
      </c>
      <c r="K199" s="6" t="n">
        <f aca="false">IF(OR(G199="park + MŠ",G199="vreckový park / retencia"),0,J199)</f>
        <v>1</v>
      </c>
      <c r="L199" s="6" t="n">
        <f aca="false">IF(G199&lt;&gt;"",0,IF(E199="úzky pás (8–9 m)",1,IF(AND(OR(E199="rodinný dom",E199="veľká parcela"),B199&gt;=1100,C199&gt;=22),MAX(2,J199),J199)))</f>
        <v>1</v>
      </c>
      <c r="M199" s="6" t="n">
        <f aca="false">IF(OR(E199="cesta",E199="vodný tok",E199="existujúca zástavba",E199="prístupový pás",E199="malý zvyšok"),0,IF(B199&gt;=2000,INT(B199/300),MIN(4,MAX(1,INT(B199/300)))))</f>
        <v>1</v>
      </c>
    </row>
    <row r="200" customFormat="false" ht="15" hidden="false" customHeight="false" outlineLevel="0" collapsed="false">
      <c r="A200" s="6" t="s">
        <v>319</v>
      </c>
      <c r="B200" s="11" t="n">
        <v>200</v>
      </c>
      <c r="C200" s="16" t="n">
        <v>11.6</v>
      </c>
      <c r="D200" s="16" t="n">
        <v>35.5</v>
      </c>
      <c r="E200" s="6" t="s">
        <v>161</v>
      </c>
      <c r="F200" s="6" t="s">
        <v>242</v>
      </c>
      <c r="G200" s="6"/>
      <c r="H200" s="11" t="n">
        <v>0</v>
      </c>
      <c r="I200" s="15" t="n">
        <f aca="false">IF(B200&gt;0,MIN(1,H200/B200),0)</f>
        <v>0</v>
      </c>
      <c r="J200" s="6" t="n">
        <f aca="false">IF(OR(E200="cesta",E200="vodný tok",E200="existujúca zástavba",E200="prístupový pás",E200="malý zvyšok"),0,IF(B200&gt;=2000,ROUND(B200/850,0),IF(E200="úzky pás (8–9 m)",0.5,1)))</f>
        <v>0</v>
      </c>
      <c r="K200" s="6" t="n">
        <f aca="false">IF(OR(G200="park + MŠ",G200="vreckový park / retencia"),0,J200)</f>
        <v>0</v>
      </c>
      <c r="L200" s="6" t="n">
        <f aca="false">IF(G200&lt;&gt;"",0,IF(E200="úzky pás (8–9 m)",1,IF(AND(OR(E200="rodinný dom",E200="veľká parcela"),B200&gt;=1100,C200&gt;=22),MAX(2,J200),J200)))</f>
        <v>0</v>
      </c>
      <c r="M200" s="6" t="n">
        <f aca="false">IF(OR(E200="cesta",E200="vodný tok",E200="existujúca zástavba",E200="prístupový pás",E200="malý zvyšok"),0,IF(B200&gt;=2000,INT(B200/300),MIN(4,MAX(1,INT(B200/300)))))</f>
        <v>0</v>
      </c>
    </row>
    <row r="201" customFormat="false" ht="15" hidden="false" customHeight="false" outlineLevel="0" collapsed="false">
      <c r="A201" s="6" t="s">
        <v>320</v>
      </c>
      <c r="B201" s="11" t="n">
        <v>1004</v>
      </c>
      <c r="C201" s="16" t="n">
        <v>29.2</v>
      </c>
      <c r="D201" s="16" t="n">
        <v>51.6</v>
      </c>
      <c r="E201" s="6" t="s">
        <v>132</v>
      </c>
      <c r="F201" s="6" t="s">
        <v>175</v>
      </c>
      <c r="G201" s="6"/>
      <c r="H201" s="11" t="n">
        <v>166</v>
      </c>
      <c r="I201" s="15" t="n">
        <f aca="false">IF(B201&gt;0,MIN(1,H201/B201),0)</f>
        <v>0.165338645418327</v>
      </c>
      <c r="J201" s="6" t="n">
        <f aca="false">IF(OR(E201="cesta",E201="vodný tok",E201="existujúca zástavba",E201="prístupový pás",E201="malý zvyšok"),0,IF(B201&gt;=2000,ROUND(B201/850,0),IF(E201="úzky pás (8–9 m)",0.5,1)))</f>
        <v>0</v>
      </c>
      <c r="K201" s="6" t="n">
        <f aca="false">IF(OR(G201="park + MŠ",G201="vreckový park / retencia"),0,J201)</f>
        <v>0</v>
      </c>
      <c r="L201" s="6" t="n">
        <f aca="false">IF(G201&lt;&gt;"",0,IF(E201="úzky pás (8–9 m)",1,IF(AND(OR(E201="rodinný dom",E201="veľká parcela"),B201&gt;=1100,C201&gt;=22),MAX(2,J201),J201)))</f>
        <v>0</v>
      </c>
      <c r="M201" s="6" t="n">
        <f aca="false">IF(OR(E201="cesta",E201="vodný tok",E201="existujúca zástavba",E201="prístupový pás",E201="malý zvyšok"),0,IF(B201&gt;=2000,INT(B201/300),MIN(4,MAX(1,INT(B201/300)))))</f>
        <v>0</v>
      </c>
    </row>
    <row r="202" customFormat="false" ht="15" hidden="false" customHeight="false" outlineLevel="0" collapsed="false">
      <c r="A202" s="6" t="s">
        <v>321</v>
      </c>
      <c r="B202" s="11" t="n">
        <v>424</v>
      </c>
      <c r="C202" s="16" t="n">
        <v>15.9</v>
      </c>
      <c r="D202" s="16" t="n">
        <v>34.1</v>
      </c>
      <c r="E202" s="6" t="s">
        <v>147</v>
      </c>
      <c r="F202" s="6" t="s">
        <v>108</v>
      </c>
      <c r="G202" s="6"/>
      <c r="H202" s="11" t="n">
        <v>52</v>
      </c>
      <c r="I202" s="15" t="n">
        <f aca="false">IF(B202&gt;0,MIN(1,H202/B202),0)</f>
        <v>0.122641509433962</v>
      </c>
      <c r="J202" s="6" t="n">
        <f aca="false">IF(OR(E202="cesta",E202="vodný tok",E202="existujúca zástavba",E202="prístupový pás",E202="malý zvyšok"),0,IF(B202&gt;=2000,ROUND(B202/850,0),IF(E202="úzky pás (8–9 m)",0.5,1)))</f>
        <v>1</v>
      </c>
      <c r="K202" s="6" t="n">
        <f aca="false">IF(OR(G202="park + MŠ",G202="vreckový park / retencia"),0,J202)</f>
        <v>1</v>
      </c>
      <c r="L202" s="6" t="n">
        <f aca="false">IF(G202&lt;&gt;"",0,IF(E202="úzky pás (8–9 m)",1,IF(AND(OR(E202="rodinný dom",E202="veľká parcela"),B202&gt;=1100,C202&gt;=22),MAX(2,J202),J202)))</f>
        <v>1</v>
      </c>
      <c r="M202" s="6" t="n">
        <f aca="false">IF(OR(E202="cesta",E202="vodný tok",E202="existujúca zástavba",E202="prístupový pás",E202="malý zvyšok"),0,IF(B202&gt;=2000,INT(B202/300),MIN(4,MAX(1,INT(B202/300)))))</f>
        <v>1</v>
      </c>
    </row>
    <row r="203" customFormat="false" ht="15" hidden="false" customHeight="false" outlineLevel="0" collapsed="false">
      <c r="A203" s="6" t="s">
        <v>322</v>
      </c>
      <c r="B203" s="11" t="n">
        <v>426</v>
      </c>
      <c r="C203" s="16" t="n">
        <v>15.9</v>
      </c>
      <c r="D203" s="16" t="n">
        <v>31.4</v>
      </c>
      <c r="E203" s="6" t="s">
        <v>147</v>
      </c>
      <c r="F203" s="6" t="s">
        <v>108</v>
      </c>
      <c r="G203" s="6"/>
      <c r="H203" s="11" t="n">
        <v>64</v>
      </c>
      <c r="I203" s="15" t="n">
        <f aca="false">IF(B203&gt;0,MIN(1,H203/B203),0)</f>
        <v>0.150234741784038</v>
      </c>
      <c r="J203" s="6" t="n">
        <f aca="false">IF(OR(E203="cesta",E203="vodný tok",E203="existujúca zástavba",E203="prístupový pás",E203="malý zvyšok"),0,IF(B203&gt;=2000,ROUND(B203/850,0),IF(E203="úzky pás (8–9 m)",0.5,1)))</f>
        <v>1</v>
      </c>
      <c r="K203" s="6" t="n">
        <f aca="false">IF(OR(G203="park + MŠ",G203="vreckový park / retencia"),0,J203)</f>
        <v>1</v>
      </c>
      <c r="L203" s="6" t="n">
        <f aca="false">IF(G203&lt;&gt;"",0,IF(E203="úzky pás (8–9 m)",1,IF(AND(OR(E203="rodinný dom",E203="veľká parcela"),B203&gt;=1100,C203&gt;=22),MAX(2,J203),J203)))</f>
        <v>1</v>
      </c>
      <c r="M203" s="6" t="n">
        <f aca="false">IF(OR(E203="cesta",E203="vodný tok",E203="existujúca zástavba",E203="prístupový pás",E203="malý zvyšok"),0,IF(B203&gt;=2000,INT(B203/300),MIN(4,MAX(1,INT(B203/300)))))</f>
        <v>1</v>
      </c>
    </row>
    <row r="204" customFormat="false" ht="15" hidden="false" customHeight="false" outlineLevel="0" collapsed="false">
      <c r="A204" s="6" t="s">
        <v>323</v>
      </c>
      <c r="B204" s="11" t="n">
        <v>875</v>
      </c>
      <c r="C204" s="16" t="n">
        <v>29.4</v>
      </c>
      <c r="D204" s="16" t="n">
        <v>55.1</v>
      </c>
      <c r="E204" s="6" t="s">
        <v>136</v>
      </c>
      <c r="F204" s="6" t="s">
        <v>108</v>
      </c>
      <c r="G204" s="6"/>
      <c r="H204" s="11" t="n">
        <v>32</v>
      </c>
      <c r="I204" s="15" t="n">
        <f aca="false">IF(B204&gt;0,MIN(1,H204/B204),0)</f>
        <v>0.0365714285714286</v>
      </c>
      <c r="J204" s="6" t="n">
        <f aca="false">IF(OR(E204="cesta",E204="vodný tok",E204="existujúca zástavba",E204="prístupový pás",E204="malý zvyšok"),0,IF(B204&gt;=2000,ROUND(B204/850,0),IF(E204="úzky pás (8–9 m)",0.5,1)))</f>
        <v>1</v>
      </c>
      <c r="K204" s="6" t="n">
        <f aca="false">IF(OR(G204="park + MŠ",G204="vreckový park / retencia"),0,J204)</f>
        <v>1</v>
      </c>
      <c r="L204" s="6" t="n">
        <f aca="false">IF(G204&lt;&gt;"",0,IF(E204="úzky pás (8–9 m)",1,IF(AND(OR(E204="rodinný dom",E204="veľká parcela"),B204&gt;=1100,C204&gt;=22),MAX(2,J204),J204)))</f>
        <v>1</v>
      </c>
      <c r="M204" s="6" t="n">
        <f aca="false">IF(OR(E204="cesta",E204="vodný tok",E204="existujúca zástavba",E204="prístupový pás",E204="malý zvyšok"),0,IF(B204&gt;=2000,INT(B204/300),MIN(4,MAX(1,INT(B204/300)))))</f>
        <v>2</v>
      </c>
    </row>
    <row r="205" customFormat="false" ht="15" hidden="false" customHeight="false" outlineLevel="0" collapsed="false">
      <c r="A205" s="6" t="s">
        <v>324</v>
      </c>
      <c r="B205" s="11" t="n">
        <v>733</v>
      </c>
      <c r="C205" s="16" t="n">
        <v>26.1</v>
      </c>
      <c r="D205" s="16" t="n">
        <v>28.9</v>
      </c>
      <c r="E205" s="6" t="s">
        <v>136</v>
      </c>
      <c r="F205" s="6" t="s">
        <v>108</v>
      </c>
      <c r="G205" s="6"/>
      <c r="H205" s="11" t="n">
        <v>46</v>
      </c>
      <c r="I205" s="15" t="n">
        <f aca="false">IF(B205&gt;0,MIN(1,H205/B205),0)</f>
        <v>0.0627557980900409</v>
      </c>
      <c r="J205" s="6" t="n">
        <f aca="false">IF(OR(E205="cesta",E205="vodný tok",E205="existujúca zástavba",E205="prístupový pás",E205="malý zvyšok"),0,IF(B205&gt;=2000,ROUND(B205/850,0),IF(E205="úzky pás (8–9 m)",0.5,1)))</f>
        <v>1</v>
      </c>
      <c r="K205" s="6" t="n">
        <f aca="false">IF(OR(G205="park + MŠ",G205="vreckový park / retencia"),0,J205)</f>
        <v>1</v>
      </c>
      <c r="L205" s="6" t="n">
        <f aca="false">IF(G205&lt;&gt;"",0,IF(E205="úzky pás (8–9 m)",1,IF(AND(OR(E205="rodinný dom",E205="veľká parcela"),B205&gt;=1100,C205&gt;=22),MAX(2,J205),J205)))</f>
        <v>1</v>
      </c>
      <c r="M205" s="6" t="n">
        <f aca="false">IF(OR(E205="cesta",E205="vodný tok",E205="existujúca zástavba",E205="prístupový pás",E205="malý zvyšok"),0,IF(B205&gt;=2000,INT(B205/300),MIN(4,MAX(1,INT(B205/300)))))</f>
        <v>2</v>
      </c>
    </row>
    <row r="206" customFormat="false" ht="15" hidden="false" customHeight="false" outlineLevel="0" collapsed="false">
      <c r="A206" s="6" t="s">
        <v>325</v>
      </c>
      <c r="B206" s="11" t="n">
        <v>733</v>
      </c>
      <c r="C206" s="16" t="n">
        <v>26.3</v>
      </c>
      <c r="D206" s="16" t="n">
        <v>28.1</v>
      </c>
      <c r="E206" s="6" t="s">
        <v>136</v>
      </c>
      <c r="F206" s="6" t="s">
        <v>108</v>
      </c>
      <c r="G206" s="6"/>
      <c r="H206" s="11" t="n">
        <v>47</v>
      </c>
      <c r="I206" s="15" t="n">
        <f aca="false">IF(B206&gt;0,MIN(1,H206/B206),0)</f>
        <v>0.0641200545702592</v>
      </c>
      <c r="J206" s="6" t="n">
        <f aca="false">IF(OR(E206="cesta",E206="vodný tok",E206="existujúca zástavba",E206="prístupový pás",E206="malý zvyšok"),0,IF(B206&gt;=2000,ROUND(B206/850,0),IF(E206="úzky pás (8–9 m)",0.5,1)))</f>
        <v>1</v>
      </c>
      <c r="K206" s="6" t="n">
        <f aca="false">IF(OR(G206="park + MŠ",G206="vreckový park / retencia"),0,J206)</f>
        <v>1</v>
      </c>
      <c r="L206" s="6" t="n">
        <f aca="false">IF(G206&lt;&gt;"",0,IF(E206="úzky pás (8–9 m)",1,IF(AND(OR(E206="rodinný dom",E206="veľká parcela"),B206&gt;=1100,C206&gt;=22),MAX(2,J206),J206)))</f>
        <v>1</v>
      </c>
      <c r="M206" s="6" t="n">
        <f aca="false">IF(OR(E206="cesta",E206="vodný tok",E206="existujúca zástavba",E206="prístupový pás",E206="malý zvyšok"),0,IF(B206&gt;=2000,INT(B206/300),MIN(4,MAX(1,INT(B206/300)))))</f>
        <v>2</v>
      </c>
    </row>
    <row r="207" customFormat="false" ht="15" hidden="false" customHeight="false" outlineLevel="0" collapsed="false">
      <c r="A207" s="6" t="s">
        <v>326</v>
      </c>
      <c r="B207" s="11" t="n">
        <v>513</v>
      </c>
      <c r="C207" s="16" t="n">
        <v>19.4</v>
      </c>
      <c r="D207" s="16" t="n">
        <v>27.2</v>
      </c>
      <c r="E207" s="6" t="s">
        <v>136</v>
      </c>
      <c r="F207" s="6" t="s">
        <v>108</v>
      </c>
      <c r="G207" s="6"/>
      <c r="H207" s="11" t="n">
        <v>34</v>
      </c>
      <c r="I207" s="15" t="n">
        <f aca="false">IF(B207&gt;0,MIN(1,H207/B207),0)</f>
        <v>0.0662768031189084</v>
      </c>
      <c r="J207" s="6" t="n">
        <f aca="false">IF(OR(E207="cesta",E207="vodný tok",E207="existujúca zástavba",E207="prístupový pás",E207="malý zvyšok"),0,IF(B207&gt;=2000,ROUND(B207/850,0),IF(E207="úzky pás (8–9 m)",0.5,1)))</f>
        <v>1</v>
      </c>
      <c r="K207" s="6" t="n">
        <f aca="false">IF(OR(G207="park + MŠ",G207="vreckový park / retencia"),0,J207)</f>
        <v>1</v>
      </c>
      <c r="L207" s="6" t="n">
        <f aca="false">IF(G207&lt;&gt;"",0,IF(E207="úzky pás (8–9 m)",1,IF(AND(OR(E207="rodinný dom",E207="veľká parcela"),B207&gt;=1100,C207&gt;=22),MAX(2,J207),J207)))</f>
        <v>1</v>
      </c>
      <c r="M207" s="6" t="n">
        <f aca="false">IF(OR(E207="cesta",E207="vodný tok",E207="existujúca zástavba",E207="prístupový pás",E207="malý zvyšok"),0,IF(B207&gt;=2000,INT(B207/300),MIN(4,MAX(1,INT(B207/300)))))</f>
        <v>1</v>
      </c>
    </row>
    <row r="208" customFormat="false" ht="15" hidden="false" customHeight="false" outlineLevel="0" collapsed="false">
      <c r="A208" s="6" t="s">
        <v>327</v>
      </c>
      <c r="B208" s="11" t="n">
        <v>458</v>
      </c>
      <c r="C208" s="16" t="n">
        <v>18.3</v>
      </c>
      <c r="D208" s="16" t="n">
        <v>26</v>
      </c>
      <c r="E208" s="6" t="s">
        <v>136</v>
      </c>
      <c r="F208" s="6" t="s">
        <v>108</v>
      </c>
      <c r="G208" s="6"/>
      <c r="H208" s="11" t="n">
        <v>32</v>
      </c>
      <c r="I208" s="15" t="n">
        <f aca="false">IF(B208&gt;0,MIN(1,H208/B208),0)</f>
        <v>0.0698689956331878</v>
      </c>
      <c r="J208" s="6" t="n">
        <f aca="false">IF(OR(E208="cesta",E208="vodný tok",E208="existujúca zástavba",E208="prístupový pás",E208="malý zvyšok"),0,IF(B208&gt;=2000,ROUND(B208/850,0),IF(E208="úzky pás (8–9 m)",0.5,1)))</f>
        <v>1</v>
      </c>
      <c r="K208" s="6" t="n">
        <f aca="false">IF(OR(G208="park + MŠ",G208="vreckový park / retencia"),0,J208)</f>
        <v>1</v>
      </c>
      <c r="L208" s="6" t="n">
        <f aca="false">IF(G208&lt;&gt;"",0,IF(E208="úzky pás (8–9 m)",1,IF(AND(OR(E208="rodinný dom",E208="veľká parcela"),B208&gt;=1100,C208&gt;=22),MAX(2,J208),J208)))</f>
        <v>1</v>
      </c>
      <c r="M208" s="6" t="n">
        <f aca="false">IF(OR(E208="cesta",E208="vodný tok",E208="existujúca zástavba",E208="prístupový pás",E208="malý zvyšok"),0,IF(B208&gt;=2000,INT(B208/300),MIN(4,MAX(1,INT(B208/300)))))</f>
        <v>1</v>
      </c>
    </row>
    <row r="209" customFormat="false" ht="15" hidden="false" customHeight="false" outlineLevel="0" collapsed="false">
      <c r="A209" s="6" t="s">
        <v>328</v>
      </c>
      <c r="B209" s="11" t="n">
        <v>400</v>
      </c>
      <c r="C209" s="16" t="n">
        <v>17.5</v>
      </c>
      <c r="D209" s="16" t="n">
        <v>24</v>
      </c>
      <c r="E209" s="6" t="s">
        <v>147</v>
      </c>
      <c r="F209" s="6" t="s">
        <v>108</v>
      </c>
      <c r="G209" s="6"/>
      <c r="H209" s="11" t="n">
        <v>31</v>
      </c>
      <c r="I209" s="15" t="n">
        <f aca="false">IF(B209&gt;0,MIN(1,H209/B209),0)</f>
        <v>0.0775</v>
      </c>
      <c r="J209" s="6" t="n">
        <f aca="false">IF(OR(E209="cesta",E209="vodný tok",E209="existujúca zástavba",E209="prístupový pás",E209="malý zvyšok"),0,IF(B209&gt;=2000,ROUND(B209/850,0),IF(E209="úzky pás (8–9 m)",0.5,1)))</f>
        <v>1</v>
      </c>
      <c r="K209" s="6" t="n">
        <f aca="false">IF(OR(G209="park + MŠ",G209="vreckový park / retencia"),0,J209)</f>
        <v>1</v>
      </c>
      <c r="L209" s="6" t="n">
        <f aca="false">IF(G209&lt;&gt;"",0,IF(E209="úzky pás (8–9 m)",1,IF(AND(OR(E209="rodinný dom",E209="veľká parcela"),B209&gt;=1100,C209&gt;=22),MAX(2,J209),J209)))</f>
        <v>1</v>
      </c>
      <c r="M209" s="6" t="n">
        <f aca="false">IF(OR(E209="cesta",E209="vodný tok",E209="existujúca zástavba",E209="prístupový pás",E209="malý zvyšok"),0,IF(B209&gt;=2000,INT(B209/300),MIN(4,MAX(1,INT(B209/300)))))</f>
        <v>1</v>
      </c>
    </row>
    <row r="210" customFormat="false" ht="15" hidden="false" customHeight="false" outlineLevel="0" collapsed="false">
      <c r="A210" s="6" t="s">
        <v>329</v>
      </c>
      <c r="B210" s="11" t="n">
        <v>547</v>
      </c>
      <c r="C210" s="16" t="n">
        <v>21.7</v>
      </c>
      <c r="D210" s="16" t="n">
        <v>28.2</v>
      </c>
      <c r="E210" s="6" t="s">
        <v>136</v>
      </c>
      <c r="F210" s="6" t="s">
        <v>108</v>
      </c>
      <c r="G210" s="6"/>
      <c r="H210" s="11" t="n">
        <v>38</v>
      </c>
      <c r="I210" s="15" t="n">
        <f aca="false">IF(B210&gt;0,MIN(1,H210/B210),0)</f>
        <v>0.0694698354661792</v>
      </c>
      <c r="J210" s="6" t="n">
        <f aca="false">IF(OR(E210="cesta",E210="vodný tok",E210="existujúca zástavba",E210="prístupový pás",E210="malý zvyšok"),0,IF(B210&gt;=2000,ROUND(B210/850,0),IF(E210="úzky pás (8–9 m)",0.5,1)))</f>
        <v>1</v>
      </c>
      <c r="K210" s="6" t="n">
        <f aca="false">IF(OR(G210="park + MŠ",G210="vreckový park / retencia"),0,J210)</f>
        <v>1</v>
      </c>
      <c r="L210" s="6" t="n">
        <f aca="false">IF(G210&lt;&gt;"",0,IF(E210="úzky pás (8–9 m)",1,IF(AND(OR(E210="rodinný dom",E210="veľká parcela"),B210&gt;=1100,C210&gt;=22),MAX(2,J210),J210)))</f>
        <v>1</v>
      </c>
      <c r="M210" s="6" t="n">
        <f aca="false">IF(OR(E210="cesta",E210="vodný tok",E210="existujúca zástavba",E210="prístupový pás",E210="malý zvyšok"),0,IF(B210&gt;=2000,INT(B210/300),MIN(4,MAX(1,INT(B210/300)))))</f>
        <v>1</v>
      </c>
    </row>
    <row r="211" customFormat="false" ht="15" hidden="false" customHeight="false" outlineLevel="0" collapsed="false">
      <c r="A211" s="6" t="s">
        <v>330</v>
      </c>
      <c r="B211" s="11" t="n">
        <v>767</v>
      </c>
      <c r="C211" s="16" t="n">
        <v>24.5</v>
      </c>
      <c r="D211" s="16" t="n">
        <v>33.8</v>
      </c>
      <c r="E211" s="6" t="s">
        <v>136</v>
      </c>
      <c r="F211" s="6" t="s">
        <v>108</v>
      </c>
      <c r="G211" s="6"/>
      <c r="H211" s="11" t="n">
        <v>44</v>
      </c>
      <c r="I211" s="15" t="n">
        <f aca="false">IF(B211&gt;0,MIN(1,H211/B211),0)</f>
        <v>0.0573663624511082</v>
      </c>
      <c r="J211" s="6" t="n">
        <f aca="false">IF(OR(E211="cesta",E211="vodný tok",E211="existujúca zástavba",E211="prístupový pás",E211="malý zvyšok"),0,IF(B211&gt;=2000,ROUND(B211/850,0),IF(E211="úzky pás (8–9 m)",0.5,1)))</f>
        <v>1</v>
      </c>
      <c r="K211" s="6" t="n">
        <f aca="false">IF(OR(G211="park + MŠ",G211="vreckový park / retencia"),0,J211)</f>
        <v>1</v>
      </c>
      <c r="L211" s="6" t="n">
        <f aca="false">IF(G211&lt;&gt;"",0,IF(E211="úzky pás (8–9 m)",1,IF(AND(OR(E211="rodinný dom",E211="veľká parcela"),B211&gt;=1100,C211&gt;=22),MAX(2,J211),J211)))</f>
        <v>1</v>
      </c>
      <c r="M211" s="6" t="n">
        <f aca="false">IF(OR(E211="cesta",E211="vodný tok",E211="existujúca zástavba",E211="prístupový pás",E211="malý zvyšok"),0,IF(B211&gt;=2000,INT(B211/300),MIN(4,MAX(1,INT(B211/300)))))</f>
        <v>2</v>
      </c>
    </row>
    <row r="212" customFormat="false" ht="15" hidden="false" customHeight="false" outlineLevel="0" collapsed="false">
      <c r="A212" s="6" t="s">
        <v>331</v>
      </c>
      <c r="B212" s="11" t="n">
        <v>660</v>
      </c>
      <c r="C212" s="16" t="n">
        <v>18.7</v>
      </c>
      <c r="D212" s="16" t="n">
        <v>36.9</v>
      </c>
      <c r="E212" s="6" t="s">
        <v>136</v>
      </c>
      <c r="F212" s="6" t="s">
        <v>108</v>
      </c>
      <c r="G212" s="6"/>
      <c r="H212" s="11" t="n">
        <v>33</v>
      </c>
      <c r="I212" s="15" t="n">
        <f aca="false">IF(B212&gt;0,MIN(1,H212/B212),0)</f>
        <v>0.05</v>
      </c>
      <c r="J212" s="6" t="n">
        <f aca="false">IF(OR(E212="cesta",E212="vodný tok",E212="existujúca zástavba",E212="prístupový pás",E212="malý zvyšok"),0,IF(B212&gt;=2000,ROUND(B212/850,0),IF(E212="úzky pás (8–9 m)",0.5,1)))</f>
        <v>1</v>
      </c>
      <c r="K212" s="6" t="n">
        <f aca="false">IF(OR(G212="park + MŠ",G212="vreckový park / retencia"),0,J212)</f>
        <v>1</v>
      </c>
      <c r="L212" s="6" t="n">
        <f aca="false">IF(G212&lt;&gt;"",0,IF(E212="úzky pás (8–9 m)",1,IF(AND(OR(E212="rodinný dom",E212="veľká parcela"),B212&gt;=1100,C212&gt;=22),MAX(2,J212),J212)))</f>
        <v>1</v>
      </c>
      <c r="M212" s="6" t="n">
        <f aca="false">IF(OR(E212="cesta",E212="vodný tok",E212="existujúca zástavba",E212="prístupový pás",E212="malý zvyšok"),0,IF(B212&gt;=2000,INT(B212/300),MIN(4,MAX(1,INT(B212/300)))))</f>
        <v>2</v>
      </c>
    </row>
    <row r="213" customFormat="false" ht="15" hidden="false" customHeight="false" outlineLevel="0" collapsed="false">
      <c r="A213" s="6" t="s">
        <v>332</v>
      </c>
      <c r="B213" s="11" t="n">
        <v>428</v>
      </c>
      <c r="C213" s="16" t="n">
        <v>10.8</v>
      </c>
      <c r="D213" s="16" t="n">
        <v>42.5</v>
      </c>
      <c r="E213" s="6" t="s">
        <v>147</v>
      </c>
      <c r="F213" s="6" t="s">
        <v>108</v>
      </c>
      <c r="G213" s="6"/>
      <c r="H213" s="11" t="n">
        <v>19</v>
      </c>
      <c r="I213" s="15" t="n">
        <f aca="false">IF(B213&gt;0,MIN(1,H213/B213),0)</f>
        <v>0.044392523364486</v>
      </c>
      <c r="J213" s="6" t="n">
        <f aca="false">IF(OR(E213="cesta",E213="vodný tok",E213="existujúca zástavba",E213="prístupový pás",E213="malý zvyšok"),0,IF(B213&gt;=2000,ROUND(B213/850,0),IF(E213="úzky pás (8–9 m)",0.5,1)))</f>
        <v>1</v>
      </c>
      <c r="K213" s="6" t="n">
        <f aca="false">IF(OR(G213="park + MŠ",G213="vreckový park / retencia"),0,J213)</f>
        <v>1</v>
      </c>
      <c r="L213" s="6" t="n">
        <f aca="false">IF(G213&lt;&gt;"",0,IF(E213="úzky pás (8–9 m)",1,IF(AND(OR(E213="rodinný dom",E213="veľká parcela"),B213&gt;=1100,C213&gt;=22),MAX(2,J213),J213)))</f>
        <v>1</v>
      </c>
      <c r="M213" s="6" t="n">
        <f aca="false">IF(OR(E213="cesta",E213="vodný tok",E213="existujúca zástavba",E213="prístupový pás",E213="malý zvyšok"),0,IF(B213&gt;=2000,INT(B213/300),MIN(4,MAX(1,INT(B213/300)))))</f>
        <v>1</v>
      </c>
    </row>
    <row r="214" customFormat="false" ht="15" hidden="false" customHeight="false" outlineLevel="0" collapsed="false">
      <c r="A214" s="6" t="s">
        <v>333</v>
      </c>
      <c r="B214" s="11" t="n">
        <v>508</v>
      </c>
      <c r="C214" s="16" t="n">
        <v>11.5</v>
      </c>
      <c r="D214" s="16" t="n">
        <v>44.5</v>
      </c>
      <c r="E214" s="6" t="s">
        <v>147</v>
      </c>
      <c r="F214" s="6" t="s">
        <v>108</v>
      </c>
      <c r="G214" s="6"/>
      <c r="H214" s="11" t="n">
        <v>20</v>
      </c>
      <c r="I214" s="15" t="n">
        <f aca="false">IF(B214&gt;0,MIN(1,H214/B214),0)</f>
        <v>0.0393700787401575</v>
      </c>
      <c r="J214" s="6" t="n">
        <f aca="false">IF(OR(E214="cesta",E214="vodný tok",E214="existujúca zástavba",E214="prístupový pás",E214="malý zvyšok"),0,IF(B214&gt;=2000,ROUND(B214/850,0),IF(E214="úzky pás (8–9 m)",0.5,1)))</f>
        <v>1</v>
      </c>
      <c r="K214" s="6" t="n">
        <f aca="false">IF(OR(G214="park + MŠ",G214="vreckový park / retencia"),0,J214)</f>
        <v>1</v>
      </c>
      <c r="L214" s="6" t="n">
        <f aca="false">IF(G214&lt;&gt;"",0,IF(E214="úzky pás (8–9 m)",1,IF(AND(OR(E214="rodinný dom",E214="veľká parcela"),B214&gt;=1100,C214&gt;=22),MAX(2,J214),J214)))</f>
        <v>1</v>
      </c>
      <c r="M214" s="6" t="n">
        <f aca="false">IF(OR(E214="cesta",E214="vodný tok",E214="existujúca zástavba",E214="prístupový pás",E214="malý zvyšok"),0,IF(B214&gt;=2000,INT(B214/300),MIN(4,MAX(1,INT(B214/300)))))</f>
        <v>1</v>
      </c>
    </row>
    <row r="215" customFormat="false" ht="15" hidden="false" customHeight="false" outlineLevel="0" collapsed="false">
      <c r="A215" s="6" t="s">
        <v>334</v>
      </c>
      <c r="B215" s="11" t="n">
        <v>492</v>
      </c>
      <c r="C215" s="16" t="n">
        <v>11.1</v>
      </c>
      <c r="D215" s="16" t="n">
        <v>44.5</v>
      </c>
      <c r="E215" s="6" t="s">
        <v>147</v>
      </c>
      <c r="F215" s="6" t="s">
        <v>108</v>
      </c>
      <c r="G215" s="6"/>
      <c r="H215" s="11" t="n">
        <v>20</v>
      </c>
      <c r="I215" s="15" t="n">
        <f aca="false">IF(B215&gt;0,MIN(1,H215/B215),0)</f>
        <v>0.040650406504065</v>
      </c>
      <c r="J215" s="6" t="n">
        <f aca="false">IF(OR(E215="cesta",E215="vodný tok",E215="existujúca zástavba",E215="prístupový pás",E215="malý zvyšok"),0,IF(B215&gt;=2000,ROUND(B215/850,0),IF(E215="úzky pás (8–9 m)",0.5,1)))</f>
        <v>1</v>
      </c>
      <c r="K215" s="6" t="n">
        <f aca="false">IF(OR(G215="park + MŠ",G215="vreckový park / retencia"),0,J215)</f>
        <v>1</v>
      </c>
      <c r="L215" s="6" t="n">
        <f aca="false">IF(G215&lt;&gt;"",0,IF(E215="úzky pás (8–9 m)",1,IF(AND(OR(E215="rodinný dom",E215="veľká parcela"),B215&gt;=1100,C215&gt;=22),MAX(2,J215),J215)))</f>
        <v>1</v>
      </c>
      <c r="M215" s="6" t="n">
        <f aca="false">IF(OR(E215="cesta",E215="vodný tok",E215="existujúca zástavba",E215="prístupový pás",E215="malý zvyšok"),0,IF(B215&gt;=2000,INT(B215/300),MIN(4,MAX(1,INT(B215/300)))))</f>
        <v>1</v>
      </c>
    </row>
    <row r="216" customFormat="false" ht="15" hidden="false" customHeight="false" outlineLevel="0" collapsed="false">
      <c r="A216" s="6" t="s">
        <v>335</v>
      </c>
      <c r="B216" s="11" t="n">
        <v>512</v>
      </c>
      <c r="C216" s="16" t="n">
        <v>11.5</v>
      </c>
      <c r="D216" s="16" t="n">
        <v>44.5</v>
      </c>
      <c r="E216" s="6" t="s">
        <v>147</v>
      </c>
      <c r="F216" s="6" t="s">
        <v>108</v>
      </c>
      <c r="G216" s="6"/>
      <c r="H216" s="11" t="n">
        <v>20</v>
      </c>
      <c r="I216" s="15" t="n">
        <f aca="false">IF(B216&gt;0,MIN(1,H216/B216),0)</f>
        <v>0.0390625</v>
      </c>
      <c r="J216" s="6" t="n">
        <f aca="false">IF(OR(E216="cesta",E216="vodný tok",E216="existujúca zástavba",E216="prístupový pás",E216="malý zvyšok"),0,IF(B216&gt;=2000,ROUND(B216/850,0),IF(E216="úzky pás (8–9 m)",0.5,1)))</f>
        <v>1</v>
      </c>
      <c r="K216" s="6" t="n">
        <f aca="false">IF(OR(G216="park + MŠ",G216="vreckový park / retencia"),0,J216)</f>
        <v>1</v>
      </c>
      <c r="L216" s="6" t="n">
        <f aca="false">IF(G216&lt;&gt;"",0,IF(E216="úzky pás (8–9 m)",1,IF(AND(OR(E216="rodinný dom",E216="veľká parcela"),B216&gt;=1100,C216&gt;=22),MAX(2,J216),J216)))</f>
        <v>1</v>
      </c>
      <c r="M216" s="6" t="n">
        <f aca="false">IF(OR(E216="cesta",E216="vodný tok",E216="existujúca zástavba",E216="prístupový pás",E216="malý zvyšok"),0,IF(B216&gt;=2000,INT(B216/300),MIN(4,MAX(1,INT(B216/300)))))</f>
        <v>1</v>
      </c>
    </row>
    <row r="217" customFormat="false" ht="15" hidden="false" customHeight="false" outlineLevel="0" collapsed="false">
      <c r="A217" s="6" t="s">
        <v>336</v>
      </c>
      <c r="B217" s="11" t="n">
        <v>962</v>
      </c>
      <c r="C217" s="16" t="n">
        <v>26.3</v>
      </c>
      <c r="D217" s="16" t="n">
        <v>44.5</v>
      </c>
      <c r="E217" s="6" t="s">
        <v>136</v>
      </c>
      <c r="F217" s="6" t="s">
        <v>108</v>
      </c>
      <c r="G217" s="6"/>
      <c r="H217" s="11" t="n">
        <v>99</v>
      </c>
      <c r="I217" s="15" t="n">
        <f aca="false">IF(B217&gt;0,MIN(1,H217/B217),0)</f>
        <v>0.102910602910603</v>
      </c>
      <c r="J217" s="6" t="n">
        <f aca="false">IF(OR(E217="cesta",E217="vodný tok",E217="existujúca zástavba",E217="prístupový pás",E217="malý zvyšok"),0,IF(B217&gt;=2000,ROUND(B217/850,0),IF(E217="úzky pás (8–9 m)",0.5,1)))</f>
        <v>1</v>
      </c>
      <c r="K217" s="6" t="n">
        <f aca="false">IF(OR(G217="park + MŠ",G217="vreckový park / retencia"),0,J217)</f>
        <v>1</v>
      </c>
      <c r="L217" s="6" t="n">
        <f aca="false">IF(G217&lt;&gt;"",0,IF(E217="úzky pás (8–9 m)",1,IF(AND(OR(E217="rodinný dom",E217="veľká parcela"),B217&gt;=1100,C217&gt;=22),MAX(2,J217),J217)))</f>
        <v>1</v>
      </c>
      <c r="M217" s="6" t="n">
        <f aca="false">IF(OR(E217="cesta",E217="vodný tok",E217="existujúca zástavba",E217="prístupový pás",E217="malý zvyšok"),0,IF(B217&gt;=2000,INT(B217/300),MIN(4,MAX(1,INT(B217/300)))))</f>
        <v>3</v>
      </c>
    </row>
    <row r="218" customFormat="false" ht="15" hidden="false" customHeight="false" outlineLevel="0" collapsed="false">
      <c r="A218" s="6" t="s">
        <v>337</v>
      </c>
      <c r="B218" s="11" t="n">
        <v>1436</v>
      </c>
      <c r="C218" s="16" t="n">
        <v>41.2</v>
      </c>
      <c r="D218" s="16" t="n">
        <v>62.4</v>
      </c>
      <c r="E218" s="6" t="s">
        <v>132</v>
      </c>
      <c r="F218" s="6" t="s">
        <v>175</v>
      </c>
      <c r="G218" s="6"/>
      <c r="H218" s="11" t="n">
        <v>103</v>
      </c>
      <c r="I218" s="15" t="n">
        <f aca="false">IF(B218&gt;0,MIN(1,H218/B218),0)</f>
        <v>0.0717270194986072</v>
      </c>
      <c r="J218" s="6" t="n">
        <f aca="false">IF(OR(E218="cesta",E218="vodný tok",E218="existujúca zástavba",E218="prístupový pás",E218="malý zvyšok"),0,IF(B218&gt;=2000,ROUND(B218/850,0),IF(E218="úzky pás (8–9 m)",0.5,1)))</f>
        <v>0</v>
      </c>
      <c r="K218" s="6" t="n">
        <f aca="false">IF(OR(G218="park + MŠ",G218="vreckový park / retencia"),0,J218)</f>
        <v>0</v>
      </c>
      <c r="L218" s="6" t="n">
        <f aca="false">IF(G218&lt;&gt;"",0,IF(E218="úzky pás (8–9 m)",1,IF(AND(OR(E218="rodinný dom",E218="veľká parcela"),B218&gt;=1100,C218&gt;=22),MAX(2,J218),J218)))</f>
        <v>0</v>
      </c>
      <c r="M218" s="6" t="n">
        <f aca="false">IF(OR(E218="cesta",E218="vodný tok",E218="existujúca zástavba",E218="prístupový pás",E218="malý zvyšok"),0,IF(B218&gt;=2000,INT(B218/300),MIN(4,MAX(1,INT(B218/300)))))</f>
        <v>0</v>
      </c>
    </row>
    <row r="219" customFormat="false" ht="15" hidden="false" customHeight="false" outlineLevel="0" collapsed="false">
      <c r="A219" s="6" t="s">
        <v>338</v>
      </c>
      <c r="B219" s="11" t="n">
        <v>1473</v>
      </c>
      <c r="C219" s="16" t="n">
        <v>11.8</v>
      </c>
      <c r="D219" s="16" t="n">
        <v>265.7</v>
      </c>
      <c r="E219" s="6" t="s">
        <v>161</v>
      </c>
      <c r="F219" s="6" t="s">
        <v>108</v>
      </c>
      <c r="G219" s="6"/>
      <c r="H219" s="11" t="n">
        <v>0</v>
      </c>
      <c r="I219" s="15" t="n">
        <f aca="false">IF(B219&gt;0,MIN(1,H219/B219),0)</f>
        <v>0</v>
      </c>
      <c r="J219" s="6" t="n">
        <f aca="false">IF(OR(E219="cesta",E219="vodný tok",E219="existujúca zástavba",E219="prístupový pás",E219="malý zvyšok"),0,IF(B219&gt;=2000,ROUND(B219/850,0),IF(E219="úzky pás (8–9 m)",0.5,1)))</f>
        <v>0</v>
      </c>
      <c r="K219" s="6" t="n">
        <f aca="false">IF(OR(G219="park + MŠ",G219="vreckový park / retencia"),0,J219)</f>
        <v>0</v>
      </c>
      <c r="L219" s="6" t="n">
        <f aca="false">IF(G219&lt;&gt;"",0,IF(E219="úzky pás (8–9 m)",1,IF(AND(OR(E219="rodinný dom",E219="veľká parcela"),B219&gt;=1100,C219&gt;=22),MAX(2,J219),J219)))</f>
        <v>0</v>
      </c>
      <c r="M219" s="6" t="n">
        <f aca="false">IF(OR(E219="cesta",E219="vodný tok",E219="existujúca zástavba",E219="prístupový pás",E219="malý zvyšok"),0,IF(B219&gt;=2000,INT(B219/300),MIN(4,MAX(1,INT(B219/300)))))</f>
        <v>0</v>
      </c>
    </row>
    <row r="220" customFormat="false" ht="15" hidden="false" customHeight="false" outlineLevel="0" collapsed="false">
      <c r="A220" s="6" t="s">
        <v>339</v>
      </c>
      <c r="B220" s="11" t="n">
        <v>571</v>
      </c>
      <c r="C220" s="16" t="n">
        <v>21.2</v>
      </c>
      <c r="D220" s="16" t="n">
        <v>35</v>
      </c>
      <c r="E220" s="6" t="s">
        <v>136</v>
      </c>
      <c r="F220" s="6" t="s">
        <v>108</v>
      </c>
      <c r="G220" s="6"/>
      <c r="H220" s="11" t="n">
        <v>93</v>
      </c>
      <c r="I220" s="15" t="n">
        <f aca="false">IF(B220&gt;0,MIN(1,H220/B220),0)</f>
        <v>0.162872154115587</v>
      </c>
      <c r="J220" s="6" t="n">
        <f aca="false">IF(OR(E220="cesta",E220="vodný tok",E220="existujúca zástavba",E220="prístupový pás",E220="malý zvyšok"),0,IF(B220&gt;=2000,ROUND(B220/850,0),IF(E220="úzky pás (8–9 m)",0.5,1)))</f>
        <v>1</v>
      </c>
      <c r="K220" s="6" t="n">
        <f aca="false">IF(OR(G220="park + MŠ",G220="vreckový park / retencia"),0,J220)</f>
        <v>1</v>
      </c>
      <c r="L220" s="6" t="n">
        <f aca="false">IF(G220&lt;&gt;"",0,IF(E220="úzky pás (8–9 m)",1,IF(AND(OR(E220="rodinný dom",E220="veľká parcela"),B220&gt;=1100,C220&gt;=22),MAX(2,J220),J220)))</f>
        <v>1</v>
      </c>
      <c r="M220" s="6" t="n">
        <f aca="false">IF(OR(E220="cesta",E220="vodný tok",E220="existujúca zástavba",E220="prístupový pás",E220="malý zvyšok"),0,IF(B220&gt;=2000,INT(B220/300),MIN(4,MAX(1,INT(B220/300)))))</f>
        <v>1</v>
      </c>
    </row>
    <row r="221" customFormat="false" ht="15" hidden="false" customHeight="false" outlineLevel="0" collapsed="false">
      <c r="A221" s="6" t="s">
        <v>340</v>
      </c>
      <c r="B221" s="11" t="n">
        <v>983</v>
      </c>
      <c r="C221" s="16" t="n">
        <v>28.1</v>
      </c>
      <c r="D221" s="16" t="n">
        <v>35</v>
      </c>
      <c r="E221" s="6" t="s">
        <v>136</v>
      </c>
      <c r="F221" s="6" t="s">
        <v>108</v>
      </c>
      <c r="G221" s="6"/>
      <c r="H221" s="11" t="n">
        <v>50</v>
      </c>
      <c r="I221" s="15" t="n">
        <f aca="false">IF(B221&gt;0,MIN(1,H221/B221),0)</f>
        <v>0.0508646998982706</v>
      </c>
      <c r="J221" s="6" t="n">
        <f aca="false">IF(OR(E221="cesta",E221="vodný tok",E221="existujúca zástavba",E221="prístupový pás",E221="malý zvyšok"),0,IF(B221&gt;=2000,ROUND(B221/850,0),IF(E221="úzky pás (8–9 m)",0.5,1)))</f>
        <v>1</v>
      </c>
      <c r="K221" s="6" t="n">
        <f aca="false">IF(OR(G221="park + MŠ",G221="vreckový park / retencia"),0,J221)</f>
        <v>1</v>
      </c>
      <c r="L221" s="6" t="n">
        <f aca="false">IF(G221&lt;&gt;"",0,IF(E221="úzky pás (8–9 m)",1,IF(AND(OR(E221="rodinný dom",E221="veľká parcela"),B221&gt;=1100,C221&gt;=22),MAX(2,J221),J221)))</f>
        <v>1</v>
      </c>
      <c r="M221" s="6" t="n">
        <f aca="false">IF(OR(E221="cesta",E221="vodný tok",E221="existujúca zástavba",E221="prístupový pás",E221="malý zvyšok"),0,IF(B221&gt;=2000,INT(B221/300),MIN(4,MAX(1,INT(B221/300)))))</f>
        <v>3</v>
      </c>
    </row>
    <row r="222" customFormat="false" ht="15" hidden="false" customHeight="false" outlineLevel="0" collapsed="false">
      <c r="A222" s="6" t="s">
        <v>341</v>
      </c>
      <c r="B222" s="11" t="n">
        <v>806</v>
      </c>
      <c r="C222" s="16" t="n">
        <v>23</v>
      </c>
      <c r="D222" s="16" t="n">
        <v>35.1</v>
      </c>
      <c r="E222" s="6" t="s">
        <v>136</v>
      </c>
      <c r="F222" s="6" t="s">
        <v>108</v>
      </c>
      <c r="G222" s="6"/>
      <c r="H222" s="11" t="n">
        <v>41</v>
      </c>
      <c r="I222" s="15" t="n">
        <f aca="false">IF(B222&gt;0,MIN(1,H222/B222),0)</f>
        <v>0.0508684863523573</v>
      </c>
      <c r="J222" s="6" t="n">
        <f aca="false">IF(OR(E222="cesta",E222="vodný tok",E222="existujúca zástavba",E222="prístupový pás",E222="malý zvyšok"),0,IF(B222&gt;=2000,ROUND(B222/850,0),IF(E222="úzky pás (8–9 m)",0.5,1)))</f>
        <v>1</v>
      </c>
      <c r="K222" s="6" t="n">
        <f aca="false">IF(OR(G222="park + MŠ",G222="vreckový park / retencia"),0,J222)</f>
        <v>1</v>
      </c>
      <c r="L222" s="6" t="n">
        <f aca="false">IF(G222&lt;&gt;"",0,IF(E222="úzky pás (8–9 m)",1,IF(AND(OR(E222="rodinný dom",E222="veľká parcela"),B222&gt;=1100,C222&gt;=22),MAX(2,J222),J222)))</f>
        <v>1</v>
      </c>
      <c r="M222" s="6" t="n">
        <f aca="false">IF(OR(E222="cesta",E222="vodný tok",E222="existujúca zástavba",E222="prístupový pás",E222="malý zvyšok"),0,IF(B222&gt;=2000,INT(B222/300),MIN(4,MAX(1,INT(B222/300)))))</f>
        <v>2</v>
      </c>
    </row>
    <row r="223" customFormat="false" ht="15" hidden="false" customHeight="false" outlineLevel="0" collapsed="false">
      <c r="A223" s="6" t="s">
        <v>342</v>
      </c>
      <c r="B223" s="11" t="n">
        <v>806</v>
      </c>
      <c r="C223" s="16" t="n">
        <v>23</v>
      </c>
      <c r="D223" s="16" t="n">
        <v>35.1</v>
      </c>
      <c r="E223" s="6" t="s">
        <v>136</v>
      </c>
      <c r="F223" s="6" t="s">
        <v>108</v>
      </c>
      <c r="G223" s="6"/>
      <c r="H223" s="11" t="n">
        <v>41</v>
      </c>
      <c r="I223" s="15" t="n">
        <f aca="false">IF(B223&gt;0,MIN(1,H223/B223),0)</f>
        <v>0.0508684863523573</v>
      </c>
      <c r="J223" s="6" t="n">
        <f aca="false">IF(OR(E223="cesta",E223="vodný tok",E223="existujúca zástavba",E223="prístupový pás",E223="malý zvyšok"),0,IF(B223&gt;=2000,ROUND(B223/850,0),IF(E223="úzky pás (8–9 m)",0.5,1)))</f>
        <v>1</v>
      </c>
      <c r="K223" s="6" t="n">
        <f aca="false">IF(OR(G223="park + MŠ",G223="vreckový park / retencia"),0,J223)</f>
        <v>1</v>
      </c>
      <c r="L223" s="6" t="n">
        <f aca="false">IF(G223&lt;&gt;"",0,IF(E223="úzky pás (8–9 m)",1,IF(AND(OR(E223="rodinný dom",E223="veľká parcela"),B223&gt;=1100,C223&gt;=22),MAX(2,J223),J223)))</f>
        <v>1</v>
      </c>
      <c r="M223" s="6" t="n">
        <f aca="false">IF(OR(E223="cesta",E223="vodný tok",E223="existujúca zástavba",E223="prístupový pás",E223="malý zvyšok"),0,IF(B223&gt;=2000,INT(B223/300),MIN(4,MAX(1,INT(B223/300)))))</f>
        <v>2</v>
      </c>
    </row>
    <row r="224" customFormat="false" ht="15" hidden="false" customHeight="false" outlineLevel="0" collapsed="false">
      <c r="A224" s="6" t="s">
        <v>343</v>
      </c>
      <c r="B224" s="11" t="n">
        <v>630</v>
      </c>
      <c r="C224" s="16" t="n">
        <v>18.1</v>
      </c>
      <c r="D224" s="16" t="n">
        <v>35</v>
      </c>
      <c r="E224" s="6" t="s">
        <v>136</v>
      </c>
      <c r="F224" s="6" t="s">
        <v>108</v>
      </c>
      <c r="G224" s="6"/>
      <c r="H224" s="11" t="n">
        <v>32</v>
      </c>
      <c r="I224" s="15" t="n">
        <f aca="false">IF(B224&gt;0,MIN(1,H224/B224),0)</f>
        <v>0.0507936507936508</v>
      </c>
      <c r="J224" s="6" t="n">
        <f aca="false">IF(OR(E224="cesta",E224="vodný tok",E224="existujúca zástavba",E224="prístupový pás",E224="malý zvyšok"),0,IF(B224&gt;=2000,ROUND(B224/850,0),IF(E224="úzky pás (8–9 m)",0.5,1)))</f>
        <v>1</v>
      </c>
      <c r="K224" s="6" t="n">
        <f aca="false">IF(OR(G224="park + MŠ",G224="vreckový park / retencia"),0,J224)</f>
        <v>1</v>
      </c>
      <c r="L224" s="6" t="n">
        <f aca="false">IF(G224&lt;&gt;"",0,IF(E224="úzky pás (8–9 m)",1,IF(AND(OR(E224="rodinný dom",E224="veľká parcela"),B224&gt;=1100,C224&gt;=22),MAX(2,J224),J224)))</f>
        <v>1</v>
      </c>
      <c r="M224" s="6" t="n">
        <f aca="false">IF(OR(E224="cesta",E224="vodný tok",E224="existujúca zástavba",E224="prístupový pás",E224="malý zvyšok"),0,IF(B224&gt;=2000,INT(B224/300),MIN(4,MAX(1,INT(B224/300)))))</f>
        <v>2</v>
      </c>
    </row>
    <row r="225" customFormat="false" ht="15" hidden="false" customHeight="false" outlineLevel="0" collapsed="false">
      <c r="A225" s="6" t="s">
        <v>344</v>
      </c>
      <c r="B225" s="11" t="n">
        <v>700</v>
      </c>
      <c r="C225" s="16" t="n">
        <v>20.1</v>
      </c>
      <c r="D225" s="16" t="n">
        <v>35</v>
      </c>
      <c r="E225" s="6" t="s">
        <v>136</v>
      </c>
      <c r="F225" s="6" t="s">
        <v>108</v>
      </c>
      <c r="G225" s="6"/>
      <c r="H225" s="11" t="n">
        <v>36</v>
      </c>
      <c r="I225" s="15" t="n">
        <f aca="false">IF(B225&gt;0,MIN(1,H225/B225),0)</f>
        <v>0.0514285714285714</v>
      </c>
      <c r="J225" s="6" t="n">
        <f aca="false">IF(OR(E225="cesta",E225="vodný tok",E225="existujúca zástavba",E225="prístupový pás",E225="malý zvyšok"),0,IF(B225&gt;=2000,ROUND(B225/850,0),IF(E225="úzky pás (8–9 m)",0.5,1)))</f>
        <v>1</v>
      </c>
      <c r="K225" s="6" t="n">
        <f aca="false">IF(OR(G225="park + MŠ",G225="vreckový park / retencia"),0,J225)</f>
        <v>1</v>
      </c>
      <c r="L225" s="6" t="n">
        <f aca="false">IF(G225&lt;&gt;"",0,IF(E225="úzky pás (8–9 m)",1,IF(AND(OR(E225="rodinný dom",E225="veľká parcela"),B225&gt;=1100,C225&gt;=22),MAX(2,J225),J225)))</f>
        <v>1</v>
      </c>
      <c r="M225" s="6" t="n">
        <f aca="false">IF(OR(E225="cesta",E225="vodný tok",E225="existujúca zástavba",E225="prístupový pás",E225="malý zvyšok"),0,IF(B225&gt;=2000,INT(B225/300),MIN(4,MAX(1,INT(B225/300)))))</f>
        <v>2</v>
      </c>
    </row>
    <row r="226" customFormat="false" ht="15" hidden="false" customHeight="false" outlineLevel="0" collapsed="false">
      <c r="A226" s="6" t="s">
        <v>345</v>
      </c>
      <c r="B226" s="11" t="n">
        <v>641</v>
      </c>
      <c r="C226" s="16" t="n">
        <v>18.4</v>
      </c>
      <c r="D226" s="16" t="n">
        <v>34.9</v>
      </c>
      <c r="E226" s="6" t="s">
        <v>136</v>
      </c>
      <c r="F226" s="6" t="s">
        <v>108</v>
      </c>
      <c r="G226" s="6"/>
      <c r="H226" s="11" t="n">
        <v>33</v>
      </c>
      <c r="I226" s="15" t="n">
        <f aca="false">IF(B226&gt;0,MIN(1,H226/B226),0)</f>
        <v>0.0514820592823713</v>
      </c>
      <c r="J226" s="6" t="n">
        <f aca="false">IF(OR(E226="cesta",E226="vodný tok",E226="existujúca zástavba",E226="prístupový pás",E226="malý zvyšok"),0,IF(B226&gt;=2000,ROUND(B226/850,0),IF(E226="úzky pás (8–9 m)",0.5,1)))</f>
        <v>1</v>
      </c>
      <c r="K226" s="6" t="n">
        <f aca="false">IF(OR(G226="park + MŠ",G226="vreckový park / retencia"),0,J226)</f>
        <v>1</v>
      </c>
      <c r="L226" s="6" t="n">
        <f aca="false">IF(G226&lt;&gt;"",0,IF(E226="úzky pás (8–9 m)",1,IF(AND(OR(E226="rodinný dom",E226="veľká parcela"),B226&gt;=1100,C226&gt;=22),MAX(2,J226),J226)))</f>
        <v>1</v>
      </c>
      <c r="M226" s="6" t="n">
        <f aca="false">IF(OR(E226="cesta",E226="vodný tok",E226="existujúca zástavba",E226="prístupový pás",E226="malý zvyšok"),0,IF(B226&gt;=2000,INT(B226/300),MIN(4,MAX(1,INT(B226/300)))))</f>
        <v>2</v>
      </c>
    </row>
    <row r="227" customFormat="false" ht="15" hidden="false" customHeight="false" outlineLevel="0" collapsed="false">
      <c r="A227" s="6" t="s">
        <v>346</v>
      </c>
      <c r="B227" s="11" t="n">
        <v>793</v>
      </c>
      <c r="C227" s="16" t="n">
        <v>22.6</v>
      </c>
      <c r="D227" s="16" t="n">
        <v>35.1</v>
      </c>
      <c r="E227" s="6" t="s">
        <v>136</v>
      </c>
      <c r="F227" s="6" t="s">
        <v>108</v>
      </c>
      <c r="G227" s="6"/>
      <c r="H227" s="11" t="n">
        <v>40</v>
      </c>
      <c r="I227" s="15" t="n">
        <f aca="false">IF(B227&gt;0,MIN(1,H227/B227),0)</f>
        <v>0.0504413619167718</v>
      </c>
      <c r="J227" s="6" t="n">
        <f aca="false">IF(OR(E227="cesta",E227="vodný tok",E227="existujúca zástavba",E227="prístupový pás",E227="malý zvyšok"),0,IF(B227&gt;=2000,ROUND(B227/850,0),IF(E227="úzky pás (8–9 m)",0.5,1)))</f>
        <v>1</v>
      </c>
      <c r="K227" s="6" t="n">
        <f aca="false">IF(OR(G227="park + MŠ",G227="vreckový park / retencia"),0,J227)</f>
        <v>1</v>
      </c>
      <c r="L227" s="6" t="n">
        <f aca="false">IF(G227&lt;&gt;"",0,IF(E227="úzky pás (8–9 m)",1,IF(AND(OR(E227="rodinný dom",E227="veľká parcela"),B227&gt;=1100,C227&gt;=22),MAX(2,J227),J227)))</f>
        <v>1</v>
      </c>
      <c r="M227" s="6" t="n">
        <f aca="false">IF(OR(E227="cesta",E227="vodný tok",E227="existujúca zástavba",E227="prístupový pás",E227="malý zvyšok"),0,IF(B227&gt;=2000,INT(B227/300),MIN(4,MAX(1,INT(B227/300)))))</f>
        <v>2</v>
      </c>
    </row>
    <row r="228" customFormat="false" ht="15" hidden="false" customHeight="false" outlineLevel="0" collapsed="false">
      <c r="A228" s="6" t="s">
        <v>347</v>
      </c>
      <c r="B228" s="11" t="n">
        <v>434</v>
      </c>
      <c r="C228" s="16" t="n">
        <v>12.4</v>
      </c>
      <c r="D228" s="16" t="n">
        <v>35.1</v>
      </c>
      <c r="E228" s="6" t="s">
        <v>147</v>
      </c>
      <c r="F228" s="6" t="s">
        <v>108</v>
      </c>
      <c r="G228" s="6"/>
      <c r="H228" s="11" t="n">
        <v>22</v>
      </c>
      <c r="I228" s="15" t="n">
        <f aca="false">IF(B228&gt;0,MIN(1,H228/B228),0)</f>
        <v>0.0506912442396313</v>
      </c>
      <c r="J228" s="6" t="n">
        <f aca="false">IF(OR(E228="cesta",E228="vodný tok",E228="existujúca zástavba",E228="prístupový pás",E228="malý zvyšok"),0,IF(B228&gt;=2000,ROUND(B228/850,0),IF(E228="úzky pás (8–9 m)",0.5,1)))</f>
        <v>1</v>
      </c>
      <c r="K228" s="6" t="n">
        <f aca="false">IF(OR(G228="park + MŠ",G228="vreckový park / retencia"),0,J228)</f>
        <v>1</v>
      </c>
      <c r="L228" s="6" t="n">
        <f aca="false">IF(G228&lt;&gt;"",0,IF(E228="úzky pás (8–9 m)",1,IF(AND(OR(E228="rodinný dom",E228="veľká parcela"),B228&gt;=1100,C228&gt;=22),MAX(2,J228),J228)))</f>
        <v>1</v>
      </c>
      <c r="M228" s="6" t="n">
        <f aca="false">IF(OR(E228="cesta",E228="vodný tok",E228="existujúca zástavba",E228="prístupový pás",E228="malý zvyšok"),0,IF(B228&gt;=2000,INT(B228/300),MIN(4,MAX(1,INT(B228/300)))))</f>
        <v>1</v>
      </c>
    </row>
    <row r="229" customFormat="false" ht="15" hidden="false" customHeight="false" outlineLevel="0" collapsed="false">
      <c r="A229" s="6" t="s">
        <v>348</v>
      </c>
      <c r="B229" s="11" t="n">
        <v>400</v>
      </c>
      <c r="C229" s="16" t="n">
        <v>11.4</v>
      </c>
      <c r="D229" s="16" t="n">
        <v>35.1</v>
      </c>
      <c r="E229" s="6" t="s">
        <v>147</v>
      </c>
      <c r="F229" s="6" t="s">
        <v>108</v>
      </c>
      <c r="G229" s="6"/>
      <c r="H229" s="11" t="n">
        <v>20</v>
      </c>
      <c r="I229" s="15" t="n">
        <f aca="false">IF(B229&gt;0,MIN(1,H229/B229),0)</f>
        <v>0.05</v>
      </c>
      <c r="J229" s="6" t="n">
        <f aca="false">IF(OR(E229="cesta",E229="vodný tok",E229="existujúca zástavba",E229="prístupový pás",E229="malý zvyšok"),0,IF(B229&gt;=2000,ROUND(B229/850,0),IF(E229="úzky pás (8–9 m)",0.5,1)))</f>
        <v>1</v>
      </c>
      <c r="K229" s="6" t="n">
        <f aca="false">IF(OR(G229="park + MŠ",G229="vreckový park / retencia"),0,J229)</f>
        <v>1</v>
      </c>
      <c r="L229" s="6" t="n">
        <f aca="false">IF(G229&lt;&gt;"",0,IF(E229="úzky pás (8–9 m)",1,IF(AND(OR(E229="rodinný dom",E229="veľká parcela"),B229&gt;=1100,C229&gt;=22),MAX(2,J229),J229)))</f>
        <v>1</v>
      </c>
      <c r="M229" s="6" t="n">
        <f aca="false">IF(OR(E229="cesta",E229="vodný tok",E229="existujúca zástavba",E229="prístupový pás",E229="malý zvyšok"),0,IF(B229&gt;=2000,INT(B229/300),MIN(4,MAX(1,INT(B229/300)))))</f>
        <v>1</v>
      </c>
    </row>
    <row r="230" customFormat="false" ht="15" hidden="false" customHeight="false" outlineLevel="0" collapsed="false">
      <c r="A230" s="6" t="s">
        <v>349</v>
      </c>
      <c r="B230" s="11" t="n">
        <v>791</v>
      </c>
      <c r="C230" s="16" t="n">
        <v>22.5</v>
      </c>
      <c r="D230" s="16" t="n">
        <v>35.2</v>
      </c>
      <c r="E230" s="6" t="s">
        <v>136</v>
      </c>
      <c r="F230" s="6" t="s">
        <v>108</v>
      </c>
      <c r="G230" s="6"/>
      <c r="H230" s="11" t="n">
        <v>40</v>
      </c>
      <c r="I230" s="15" t="n">
        <f aca="false">IF(B230&gt;0,MIN(1,H230/B230),0)</f>
        <v>0.0505689001264223</v>
      </c>
      <c r="J230" s="6" t="n">
        <f aca="false">IF(OR(E230="cesta",E230="vodný tok",E230="existujúca zástavba",E230="prístupový pás",E230="malý zvyšok"),0,IF(B230&gt;=2000,ROUND(B230/850,0),IF(E230="úzky pás (8–9 m)",0.5,1)))</f>
        <v>1</v>
      </c>
      <c r="K230" s="6" t="n">
        <f aca="false">IF(OR(G230="park + MŠ",G230="vreckový park / retencia"),0,J230)</f>
        <v>1</v>
      </c>
      <c r="L230" s="6" t="n">
        <f aca="false">IF(G230&lt;&gt;"",0,IF(E230="úzky pás (8–9 m)",1,IF(AND(OR(E230="rodinný dom",E230="veľká parcela"),B230&gt;=1100,C230&gt;=22),MAX(2,J230),J230)))</f>
        <v>1</v>
      </c>
      <c r="M230" s="6" t="n">
        <f aca="false">IF(OR(E230="cesta",E230="vodný tok",E230="existujúca zástavba",E230="prístupový pás",E230="malý zvyšok"),0,IF(B230&gt;=2000,INT(B230/300),MIN(4,MAX(1,INT(B230/300)))))</f>
        <v>2</v>
      </c>
    </row>
    <row r="231" customFormat="false" ht="15" hidden="false" customHeight="false" outlineLevel="0" collapsed="false">
      <c r="A231" s="6" t="s">
        <v>350</v>
      </c>
      <c r="B231" s="11" t="n">
        <v>526</v>
      </c>
      <c r="C231" s="16" t="n">
        <v>16.3</v>
      </c>
      <c r="D231" s="16" t="n">
        <v>34.2</v>
      </c>
      <c r="E231" s="6" t="s">
        <v>136</v>
      </c>
      <c r="F231" s="6" t="s">
        <v>108</v>
      </c>
      <c r="G231" s="6"/>
      <c r="H231" s="11" t="n">
        <v>82</v>
      </c>
      <c r="I231" s="15" t="n">
        <f aca="false">IF(B231&gt;0,MIN(1,H231/B231),0)</f>
        <v>0.155893536121673</v>
      </c>
      <c r="J231" s="6" t="n">
        <f aca="false">IF(OR(E231="cesta",E231="vodný tok",E231="existujúca zástavba",E231="prístupový pás",E231="malý zvyšok"),0,IF(B231&gt;=2000,ROUND(B231/850,0),IF(E231="úzky pás (8–9 m)",0.5,1)))</f>
        <v>1</v>
      </c>
      <c r="K231" s="6" t="n">
        <f aca="false">IF(OR(G231="park + MŠ",G231="vreckový park / retencia"),0,J231)</f>
        <v>1</v>
      </c>
      <c r="L231" s="6" t="n">
        <f aca="false">IF(G231&lt;&gt;"",0,IF(E231="úzky pás (8–9 m)",1,IF(AND(OR(E231="rodinný dom",E231="veľká parcela"),B231&gt;=1100,C231&gt;=22),MAX(2,J231),J231)))</f>
        <v>1</v>
      </c>
      <c r="M231" s="6" t="n">
        <f aca="false">IF(OR(E231="cesta",E231="vodný tok",E231="existujúca zástavba",E231="prístupový pás",E231="malý zvyšok"),0,IF(B231&gt;=2000,INT(B231/300),MIN(4,MAX(1,INT(B231/300)))))</f>
        <v>1</v>
      </c>
    </row>
    <row r="232" customFormat="false" ht="15" hidden="false" customHeight="false" outlineLevel="0" collapsed="false">
      <c r="A232" s="6" t="s">
        <v>351</v>
      </c>
      <c r="B232" s="11" t="n">
        <v>456</v>
      </c>
      <c r="C232" s="16" t="n">
        <v>19</v>
      </c>
      <c r="D232" s="16" t="n">
        <v>29.4</v>
      </c>
      <c r="E232" s="6" t="s">
        <v>136</v>
      </c>
      <c r="F232" s="6" t="s">
        <v>108</v>
      </c>
      <c r="G232" s="6"/>
      <c r="H232" s="11" t="n">
        <v>34</v>
      </c>
      <c r="I232" s="15" t="n">
        <f aca="false">IF(B232&gt;0,MIN(1,H232/B232),0)</f>
        <v>0.0745614035087719</v>
      </c>
      <c r="J232" s="6" t="n">
        <f aca="false">IF(OR(E232="cesta",E232="vodný tok",E232="existujúca zástavba",E232="prístupový pás",E232="malý zvyšok"),0,IF(B232&gt;=2000,ROUND(B232/850,0),IF(E232="úzky pás (8–9 m)",0.5,1)))</f>
        <v>1</v>
      </c>
      <c r="K232" s="6" t="n">
        <f aca="false">IF(OR(G232="park + MŠ",G232="vreckový park / retencia"),0,J232)</f>
        <v>1</v>
      </c>
      <c r="L232" s="6" t="n">
        <f aca="false">IF(G232&lt;&gt;"",0,IF(E232="úzky pás (8–9 m)",1,IF(AND(OR(E232="rodinný dom",E232="veľká parcela"),B232&gt;=1100,C232&gt;=22),MAX(2,J232),J232)))</f>
        <v>1</v>
      </c>
      <c r="M232" s="6" t="n">
        <f aca="false">IF(OR(E232="cesta",E232="vodný tok",E232="existujúca zástavba",E232="prístupový pás",E232="malý zvyšok"),0,IF(B232&gt;=2000,INT(B232/300),MIN(4,MAX(1,INT(B232/300)))))</f>
        <v>1</v>
      </c>
    </row>
    <row r="233" customFormat="false" ht="15" hidden="false" customHeight="false" outlineLevel="0" collapsed="false">
      <c r="A233" s="6" t="s">
        <v>352</v>
      </c>
      <c r="B233" s="11" t="n">
        <v>912</v>
      </c>
      <c r="C233" s="16" t="n">
        <v>18.4</v>
      </c>
      <c r="D233" s="16" t="n">
        <v>54.7</v>
      </c>
      <c r="E233" s="6" t="s">
        <v>136</v>
      </c>
      <c r="F233" s="6" t="s">
        <v>108</v>
      </c>
      <c r="G233" s="6"/>
      <c r="H233" s="11" t="n">
        <v>33</v>
      </c>
      <c r="I233" s="15" t="n">
        <f aca="false">IF(B233&gt;0,MIN(1,H233/B233),0)</f>
        <v>0.0361842105263158</v>
      </c>
      <c r="J233" s="6" t="n">
        <f aca="false">IF(OR(E233="cesta",E233="vodný tok",E233="existujúca zástavba",E233="prístupový pás",E233="malý zvyšok"),0,IF(B233&gt;=2000,ROUND(B233/850,0),IF(E233="úzky pás (8–9 m)",0.5,1)))</f>
        <v>1</v>
      </c>
      <c r="K233" s="6" t="n">
        <f aca="false">IF(OR(G233="park + MŠ",G233="vreckový park / retencia"),0,J233)</f>
        <v>1</v>
      </c>
      <c r="L233" s="6" t="n">
        <f aca="false">IF(G233&lt;&gt;"",0,IF(E233="úzky pás (8–9 m)",1,IF(AND(OR(E233="rodinný dom",E233="veľká parcela"),B233&gt;=1100,C233&gt;=22),MAX(2,J233),J233)))</f>
        <v>1</v>
      </c>
      <c r="M233" s="6" t="n">
        <f aca="false">IF(OR(E233="cesta",E233="vodný tok",E233="existujúca zástavba",E233="prístupový pás",E233="malý zvyšok"),0,IF(B233&gt;=2000,INT(B233/300),MIN(4,MAX(1,INT(B233/300)))))</f>
        <v>3</v>
      </c>
    </row>
    <row r="234" customFormat="false" ht="15" hidden="false" customHeight="false" outlineLevel="0" collapsed="false">
      <c r="A234" s="6" t="s">
        <v>353</v>
      </c>
      <c r="B234" s="11" t="n">
        <v>637</v>
      </c>
      <c r="C234" s="16" t="n">
        <v>16</v>
      </c>
      <c r="D234" s="16" t="n">
        <v>44.5</v>
      </c>
      <c r="E234" s="6" t="s">
        <v>136</v>
      </c>
      <c r="F234" s="6" t="s">
        <v>108</v>
      </c>
      <c r="G234" s="6"/>
      <c r="H234" s="11" t="n">
        <v>89</v>
      </c>
      <c r="I234" s="15" t="n">
        <f aca="false">IF(B234&gt;0,MIN(1,H234/B234),0)</f>
        <v>0.139717425431711</v>
      </c>
      <c r="J234" s="6" t="n">
        <f aca="false">IF(OR(E234="cesta",E234="vodný tok",E234="existujúca zástavba",E234="prístupový pás",E234="malý zvyšok"),0,IF(B234&gt;=2000,ROUND(B234/850,0),IF(E234="úzky pás (8–9 m)",0.5,1)))</f>
        <v>1</v>
      </c>
      <c r="K234" s="6" t="n">
        <f aca="false">IF(OR(G234="park + MŠ",G234="vreckový park / retencia"),0,J234)</f>
        <v>1</v>
      </c>
      <c r="L234" s="6" t="n">
        <f aca="false">IF(G234&lt;&gt;"",0,IF(E234="úzky pás (8–9 m)",1,IF(AND(OR(E234="rodinný dom",E234="veľká parcela"),B234&gt;=1100,C234&gt;=22),MAX(2,J234),J234)))</f>
        <v>1</v>
      </c>
      <c r="M234" s="6" t="n">
        <f aca="false">IF(OR(E234="cesta",E234="vodný tok",E234="existujúca zástavba",E234="prístupový pás",E234="malý zvyšok"),0,IF(B234&gt;=2000,INT(B234/300),MIN(4,MAX(1,INT(B234/300)))))</f>
        <v>2</v>
      </c>
    </row>
    <row r="235" customFormat="false" ht="15" hidden="false" customHeight="false" outlineLevel="0" collapsed="false">
      <c r="A235" s="6" t="s">
        <v>354</v>
      </c>
      <c r="B235" s="11" t="n">
        <v>648</v>
      </c>
      <c r="C235" s="16" t="n">
        <v>18.9</v>
      </c>
      <c r="D235" s="16" t="n">
        <v>34.3</v>
      </c>
      <c r="E235" s="6" t="s">
        <v>136</v>
      </c>
      <c r="F235" s="6" t="s">
        <v>108</v>
      </c>
      <c r="G235" s="6"/>
      <c r="H235" s="11" t="n">
        <v>34</v>
      </c>
      <c r="I235" s="15" t="n">
        <f aca="false">IF(B235&gt;0,MIN(1,H235/B235),0)</f>
        <v>0.0524691358024691</v>
      </c>
      <c r="J235" s="6" t="n">
        <f aca="false">IF(OR(E235="cesta",E235="vodný tok",E235="existujúca zástavba",E235="prístupový pás",E235="malý zvyšok"),0,IF(B235&gt;=2000,ROUND(B235/850,0),IF(E235="úzky pás (8–9 m)",0.5,1)))</f>
        <v>1</v>
      </c>
      <c r="K235" s="6" t="n">
        <f aca="false">IF(OR(G235="park + MŠ",G235="vreckový park / retencia"),0,J235)</f>
        <v>1</v>
      </c>
      <c r="L235" s="6" t="n">
        <f aca="false">IF(G235&lt;&gt;"",0,IF(E235="úzky pás (8–9 m)",1,IF(AND(OR(E235="rodinný dom",E235="veľká parcela"),B235&gt;=1100,C235&gt;=22),MAX(2,J235),J235)))</f>
        <v>1</v>
      </c>
      <c r="M235" s="6" t="n">
        <f aca="false">IF(OR(E235="cesta",E235="vodný tok",E235="existujúca zástavba",E235="prístupový pás",E235="malý zvyšok"),0,IF(B235&gt;=2000,INT(B235/300),MIN(4,MAX(1,INT(B235/300)))))</f>
        <v>2</v>
      </c>
    </row>
    <row r="236" customFormat="false" ht="15" hidden="false" customHeight="false" outlineLevel="0" collapsed="false">
      <c r="A236" s="6" t="s">
        <v>355</v>
      </c>
      <c r="B236" s="11" t="n">
        <v>643</v>
      </c>
      <c r="C236" s="16" t="n">
        <v>18.8</v>
      </c>
      <c r="D236" s="16" t="n">
        <v>34.5</v>
      </c>
      <c r="E236" s="6" t="s">
        <v>136</v>
      </c>
      <c r="F236" s="6" t="s">
        <v>108</v>
      </c>
      <c r="G236" s="6"/>
      <c r="H236" s="11" t="n">
        <v>33</v>
      </c>
      <c r="I236" s="15" t="n">
        <f aca="false">IF(B236&gt;0,MIN(1,H236/B236),0)</f>
        <v>0.0513219284603422</v>
      </c>
      <c r="J236" s="6" t="n">
        <f aca="false">IF(OR(E236="cesta",E236="vodný tok",E236="existujúca zástavba",E236="prístupový pás",E236="malý zvyšok"),0,IF(B236&gt;=2000,ROUND(B236/850,0),IF(E236="úzky pás (8–9 m)",0.5,1)))</f>
        <v>1</v>
      </c>
      <c r="K236" s="6" t="n">
        <f aca="false">IF(OR(G236="park + MŠ",G236="vreckový park / retencia"),0,J236)</f>
        <v>1</v>
      </c>
      <c r="L236" s="6" t="n">
        <f aca="false">IF(G236&lt;&gt;"",0,IF(E236="úzky pás (8–9 m)",1,IF(AND(OR(E236="rodinný dom",E236="veľká parcela"),B236&gt;=1100,C236&gt;=22),MAX(2,J236),J236)))</f>
        <v>1</v>
      </c>
      <c r="M236" s="6" t="n">
        <f aca="false">IF(OR(E236="cesta",E236="vodný tok",E236="existujúca zástavba",E236="prístupový pás",E236="malý zvyšok"),0,IF(B236&gt;=2000,INT(B236/300),MIN(4,MAX(1,INT(B236/300)))))</f>
        <v>2</v>
      </c>
    </row>
    <row r="237" customFormat="false" ht="15" hidden="false" customHeight="false" outlineLevel="0" collapsed="false">
      <c r="A237" s="6" t="s">
        <v>356</v>
      </c>
      <c r="B237" s="11" t="n">
        <v>740</v>
      </c>
      <c r="C237" s="16" t="n">
        <v>21.5</v>
      </c>
      <c r="D237" s="16" t="n">
        <v>34.5</v>
      </c>
      <c r="E237" s="6" t="s">
        <v>136</v>
      </c>
      <c r="F237" s="6" t="s">
        <v>108</v>
      </c>
      <c r="G237" s="6"/>
      <c r="H237" s="11" t="n">
        <v>38</v>
      </c>
      <c r="I237" s="15" t="n">
        <f aca="false">IF(B237&gt;0,MIN(1,H237/B237),0)</f>
        <v>0.0513513513513514</v>
      </c>
      <c r="J237" s="6" t="n">
        <f aca="false">IF(OR(E237="cesta",E237="vodný tok",E237="existujúca zástavba",E237="prístupový pás",E237="malý zvyšok"),0,IF(B237&gt;=2000,ROUND(B237/850,0),IF(E237="úzky pás (8–9 m)",0.5,1)))</f>
        <v>1</v>
      </c>
      <c r="K237" s="6" t="n">
        <f aca="false">IF(OR(G237="park + MŠ",G237="vreckový park / retencia"),0,J237)</f>
        <v>1</v>
      </c>
      <c r="L237" s="6" t="n">
        <f aca="false">IF(G237&lt;&gt;"",0,IF(E237="úzky pás (8–9 m)",1,IF(AND(OR(E237="rodinný dom",E237="veľká parcela"),B237&gt;=1100,C237&gt;=22),MAX(2,J237),J237)))</f>
        <v>1</v>
      </c>
      <c r="M237" s="6" t="n">
        <f aca="false">IF(OR(E237="cesta",E237="vodný tok",E237="existujúca zástavba",E237="prístupový pás",E237="malý zvyšok"),0,IF(B237&gt;=2000,INT(B237/300),MIN(4,MAX(1,INT(B237/300)))))</f>
        <v>2</v>
      </c>
    </row>
    <row r="238" customFormat="false" ht="15" hidden="false" customHeight="false" outlineLevel="0" collapsed="false">
      <c r="A238" s="6" t="s">
        <v>357</v>
      </c>
      <c r="B238" s="11" t="n">
        <v>621</v>
      </c>
      <c r="C238" s="16" t="n">
        <v>18.1</v>
      </c>
      <c r="D238" s="16" t="n">
        <v>34.5</v>
      </c>
      <c r="E238" s="6" t="s">
        <v>136</v>
      </c>
      <c r="F238" s="6" t="s">
        <v>108</v>
      </c>
      <c r="G238" s="6"/>
      <c r="H238" s="11" t="n">
        <v>32</v>
      </c>
      <c r="I238" s="15" t="n">
        <f aca="false">IF(B238&gt;0,MIN(1,H238/B238),0)</f>
        <v>0.0515297906602254</v>
      </c>
      <c r="J238" s="6" t="n">
        <f aca="false">IF(OR(E238="cesta",E238="vodný tok",E238="existujúca zástavba",E238="prístupový pás",E238="malý zvyšok"),0,IF(B238&gt;=2000,ROUND(B238/850,0),IF(E238="úzky pás (8–9 m)",0.5,1)))</f>
        <v>1</v>
      </c>
      <c r="K238" s="6" t="n">
        <f aca="false">IF(OR(G238="park + MŠ",G238="vreckový park / retencia"),0,J238)</f>
        <v>1</v>
      </c>
      <c r="L238" s="6" t="n">
        <f aca="false">IF(G238&lt;&gt;"",0,IF(E238="úzky pás (8–9 m)",1,IF(AND(OR(E238="rodinný dom",E238="veľká parcela"),B238&gt;=1100,C238&gt;=22),MAX(2,J238),J238)))</f>
        <v>1</v>
      </c>
      <c r="M238" s="6" t="n">
        <f aca="false">IF(OR(E238="cesta",E238="vodný tok",E238="existujúca zástavba",E238="prístupový pás",E238="malý zvyšok"),0,IF(B238&gt;=2000,INT(B238/300),MIN(4,MAX(1,INT(B238/300)))))</f>
        <v>2</v>
      </c>
    </row>
    <row r="239" customFormat="false" ht="15" hidden="false" customHeight="false" outlineLevel="0" collapsed="false">
      <c r="A239" s="6" t="s">
        <v>358</v>
      </c>
      <c r="B239" s="11" t="n">
        <v>404</v>
      </c>
      <c r="C239" s="16" t="n">
        <v>11.7</v>
      </c>
      <c r="D239" s="16" t="n">
        <v>34.5</v>
      </c>
      <c r="E239" s="6" t="s">
        <v>147</v>
      </c>
      <c r="F239" s="6" t="s">
        <v>108</v>
      </c>
      <c r="G239" s="6"/>
      <c r="H239" s="11" t="n">
        <v>21</v>
      </c>
      <c r="I239" s="15" t="n">
        <f aca="false">IF(B239&gt;0,MIN(1,H239/B239),0)</f>
        <v>0.051980198019802</v>
      </c>
      <c r="J239" s="6" t="n">
        <f aca="false">IF(OR(E239="cesta",E239="vodný tok",E239="existujúca zástavba",E239="prístupový pás",E239="malý zvyšok"),0,IF(B239&gt;=2000,ROUND(B239/850,0),IF(E239="úzky pás (8–9 m)",0.5,1)))</f>
        <v>1</v>
      </c>
      <c r="K239" s="6" t="n">
        <f aca="false">IF(OR(G239="park + MŠ",G239="vreckový park / retencia"),0,J239)</f>
        <v>1</v>
      </c>
      <c r="L239" s="6" t="n">
        <f aca="false">IF(G239&lt;&gt;"",0,IF(E239="úzky pás (8–9 m)",1,IF(AND(OR(E239="rodinný dom",E239="veľká parcela"),B239&gt;=1100,C239&gt;=22),MAX(2,J239),J239)))</f>
        <v>1</v>
      </c>
      <c r="M239" s="6" t="n">
        <f aca="false">IF(OR(E239="cesta",E239="vodný tok",E239="existujúca zástavba",E239="prístupový pás",E239="malý zvyšok"),0,IF(B239&gt;=2000,INT(B239/300),MIN(4,MAX(1,INT(B239/300)))))</f>
        <v>1</v>
      </c>
    </row>
    <row r="240" customFormat="false" ht="15" hidden="false" customHeight="false" outlineLevel="0" collapsed="false">
      <c r="A240" s="6" t="s">
        <v>359</v>
      </c>
      <c r="B240" s="11" t="n">
        <v>407</v>
      </c>
      <c r="C240" s="16" t="n">
        <v>11.8</v>
      </c>
      <c r="D240" s="16" t="n">
        <v>34.5</v>
      </c>
      <c r="E240" s="6" t="s">
        <v>147</v>
      </c>
      <c r="F240" s="6" t="s">
        <v>108</v>
      </c>
      <c r="G240" s="6"/>
      <c r="H240" s="11" t="n">
        <v>21</v>
      </c>
      <c r="I240" s="15" t="n">
        <f aca="false">IF(B240&gt;0,MIN(1,H240/B240),0)</f>
        <v>0.0515970515970516</v>
      </c>
      <c r="J240" s="6" t="n">
        <f aca="false">IF(OR(E240="cesta",E240="vodný tok",E240="existujúca zástavba",E240="prístupový pás",E240="malý zvyšok"),0,IF(B240&gt;=2000,ROUND(B240/850,0),IF(E240="úzky pás (8–9 m)",0.5,1)))</f>
        <v>1</v>
      </c>
      <c r="K240" s="6" t="n">
        <f aca="false">IF(OR(G240="park + MŠ",G240="vreckový park / retencia"),0,J240)</f>
        <v>1</v>
      </c>
      <c r="L240" s="6" t="n">
        <f aca="false">IF(G240&lt;&gt;"",0,IF(E240="úzky pás (8–9 m)",1,IF(AND(OR(E240="rodinný dom",E240="veľká parcela"),B240&gt;=1100,C240&gt;=22),MAX(2,J240),J240)))</f>
        <v>1</v>
      </c>
      <c r="M240" s="6" t="n">
        <f aca="false">IF(OR(E240="cesta",E240="vodný tok",E240="existujúca zástavba",E240="prístupový pás",E240="malý zvyšok"),0,IF(B240&gt;=2000,INT(B240/300),MIN(4,MAX(1,INT(B240/300)))))</f>
        <v>1</v>
      </c>
    </row>
    <row r="241" customFormat="false" ht="15" hidden="false" customHeight="false" outlineLevel="0" collapsed="false">
      <c r="A241" s="6" t="s">
        <v>360</v>
      </c>
      <c r="B241" s="11" t="n">
        <v>481</v>
      </c>
      <c r="C241" s="16" t="n">
        <v>13.9</v>
      </c>
      <c r="D241" s="16" t="n">
        <v>34.5</v>
      </c>
      <c r="E241" s="6" t="s">
        <v>147</v>
      </c>
      <c r="F241" s="6" t="s">
        <v>108</v>
      </c>
      <c r="G241" s="6"/>
      <c r="H241" s="11" t="n">
        <v>25</v>
      </c>
      <c r="I241" s="15" t="n">
        <f aca="false">IF(B241&gt;0,MIN(1,H241/B241),0)</f>
        <v>0.051975051975052</v>
      </c>
      <c r="J241" s="6" t="n">
        <f aca="false">IF(OR(E241="cesta",E241="vodný tok",E241="existujúca zástavba",E241="prístupový pás",E241="malý zvyšok"),0,IF(B241&gt;=2000,ROUND(B241/850,0),IF(E241="úzky pás (8–9 m)",0.5,1)))</f>
        <v>1</v>
      </c>
      <c r="K241" s="6" t="n">
        <f aca="false">IF(OR(G241="park + MŠ",G241="vreckový park / retencia"),0,J241)</f>
        <v>1</v>
      </c>
      <c r="L241" s="6" t="n">
        <f aca="false">IF(G241&lt;&gt;"",0,IF(E241="úzky pás (8–9 m)",1,IF(AND(OR(E241="rodinný dom",E241="veľká parcela"),B241&gt;=1100,C241&gt;=22),MAX(2,J241),J241)))</f>
        <v>1</v>
      </c>
      <c r="M241" s="6" t="n">
        <f aca="false">IF(OR(E241="cesta",E241="vodný tok",E241="existujúca zástavba",E241="prístupový pás",E241="malý zvyšok"),0,IF(B241&gt;=2000,INT(B241/300),MIN(4,MAX(1,INT(B241/300)))))</f>
        <v>1</v>
      </c>
    </row>
    <row r="242" customFormat="false" ht="15" hidden="false" customHeight="false" outlineLevel="0" collapsed="false">
      <c r="A242" s="6" t="s">
        <v>361</v>
      </c>
      <c r="B242" s="11" t="n">
        <v>820</v>
      </c>
      <c r="C242" s="16" t="n">
        <v>23.8</v>
      </c>
      <c r="D242" s="16" t="n">
        <v>34.5</v>
      </c>
      <c r="E242" s="6" t="s">
        <v>136</v>
      </c>
      <c r="F242" s="6" t="s">
        <v>108</v>
      </c>
      <c r="G242" s="6"/>
      <c r="H242" s="11" t="n">
        <v>42</v>
      </c>
      <c r="I242" s="15" t="n">
        <f aca="false">IF(B242&gt;0,MIN(1,H242/B242),0)</f>
        <v>0.051219512195122</v>
      </c>
      <c r="J242" s="6" t="n">
        <f aca="false">IF(OR(E242="cesta",E242="vodný tok",E242="existujúca zástavba",E242="prístupový pás",E242="malý zvyšok"),0,IF(B242&gt;=2000,ROUND(B242/850,0),IF(E242="úzky pás (8–9 m)",0.5,1)))</f>
        <v>1</v>
      </c>
      <c r="K242" s="6" t="n">
        <f aca="false">IF(OR(G242="park + MŠ",G242="vreckový park / retencia"),0,J242)</f>
        <v>1</v>
      </c>
      <c r="L242" s="6" t="n">
        <f aca="false">IF(G242&lt;&gt;"",0,IF(E242="úzky pás (8–9 m)",1,IF(AND(OR(E242="rodinný dom",E242="veľká parcela"),B242&gt;=1100,C242&gt;=22),MAX(2,J242),J242)))</f>
        <v>1</v>
      </c>
      <c r="M242" s="6" t="n">
        <f aca="false">IF(OR(E242="cesta",E242="vodný tok",E242="existujúca zástavba",E242="prístupový pás",E242="malý zvyšok"),0,IF(B242&gt;=2000,INT(B242/300),MIN(4,MAX(1,INT(B242/300)))))</f>
        <v>2</v>
      </c>
    </row>
    <row r="243" customFormat="false" ht="15" hidden="false" customHeight="false" outlineLevel="0" collapsed="false">
      <c r="A243" s="6" t="s">
        <v>362</v>
      </c>
      <c r="B243" s="11" t="n">
        <v>945</v>
      </c>
      <c r="C243" s="16" t="n">
        <v>34.5</v>
      </c>
      <c r="D243" s="16" t="n">
        <v>34.7</v>
      </c>
      <c r="E243" s="6" t="s">
        <v>136</v>
      </c>
      <c r="F243" s="6" t="s">
        <v>108</v>
      </c>
      <c r="G243" s="6"/>
      <c r="H243" s="11" t="n">
        <v>95</v>
      </c>
      <c r="I243" s="15" t="n">
        <f aca="false">IF(B243&gt;0,MIN(1,H243/B243),0)</f>
        <v>0.100529100529101</v>
      </c>
      <c r="J243" s="6" t="n">
        <f aca="false">IF(OR(E243="cesta",E243="vodný tok",E243="existujúca zástavba",E243="prístupový pás",E243="malý zvyšok"),0,IF(B243&gt;=2000,ROUND(B243/850,0),IF(E243="úzky pás (8–9 m)",0.5,1)))</f>
        <v>1</v>
      </c>
      <c r="K243" s="6" t="n">
        <f aca="false">IF(OR(G243="park + MŠ",G243="vreckový park / retencia"),0,J243)</f>
        <v>1</v>
      </c>
      <c r="L243" s="6" t="n">
        <f aca="false">IF(G243&lt;&gt;"",0,IF(E243="úzky pás (8–9 m)",1,IF(AND(OR(E243="rodinný dom",E243="veľká parcela"),B243&gt;=1100,C243&gt;=22),MAX(2,J243),J243)))</f>
        <v>1</v>
      </c>
      <c r="M243" s="6" t="n">
        <f aca="false">IF(OR(E243="cesta",E243="vodný tok",E243="existujúca zástavba",E243="prístupový pás",E243="malý zvyšok"),0,IF(B243&gt;=2000,INT(B243/300),MIN(4,MAX(1,INT(B243/300)))))</f>
        <v>3</v>
      </c>
    </row>
    <row r="244" customFormat="false" ht="15" hidden="false" customHeight="false" outlineLevel="0" collapsed="false">
      <c r="A244" s="6" t="s">
        <v>363</v>
      </c>
      <c r="B244" s="11" t="n">
        <v>1070</v>
      </c>
      <c r="C244" s="16" t="n">
        <v>11.7</v>
      </c>
      <c r="D244" s="16" t="n">
        <v>192.9</v>
      </c>
      <c r="E244" s="6" t="s">
        <v>161</v>
      </c>
      <c r="F244" s="6" t="s">
        <v>108</v>
      </c>
      <c r="G244" s="6"/>
      <c r="H244" s="11" t="n">
        <v>0</v>
      </c>
      <c r="I244" s="15" t="n">
        <f aca="false">IF(B244&gt;0,MIN(1,H244/B244),0)</f>
        <v>0</v>
      </c>
      <c r="J244" s="6" t="n">
        <f aca="false">IF(OR(E244="cesta",E244="vodný tok",E244="existujúca zástavba",E244="prístupový pás",E244="malý zvyšok"),0,IF(B244&gt;=2000,ROUND(B244/850,0),IF(E244="úzky pás (8–9 m)",0.5,1)))</f>
        <v>0</v>
      </c>
      <c r="K244" s="6" t="n">
        <f aca="false">IF(OR(G244="park + MŠ",G244="vreckový park / retencia"),0,J244)</f>
        <v>0</v>
      </c>
      <c r="L244" s="6" t="n">
        <f aca="false">IF(G244&lt;&gt;"",0,IF(E244="úzky pás (8–9 m)",1,IF(AND(OR(E244="rodinný dom",E244="veľká parcela"),B244&gt;=1100,C244&gt;=22),MAX(2,J244),J244)))</f>
        <v>0</v>
      </c>
      <c r="M244" s="6" t="n">
        <f aca="false">IF(OR(E244="cesta",E244="vodný tok",E244="existujúca zástavba",E244="prístupový pás",E244="malý zvyšok"),0,IF(B244&gt;=2000,INT(B244/300),MIN(4,MAX(1,INT(B244/300)))))</f>
        <v>0</v>
      </c>
    </row>
    <row r="245" customFormat="false" ht="15" hidden="false" customHeight="false" outlineLevel="0" collapsed="false">
      <c r="A245" s="6" t="s">
        <v>364</v>
      </c>
      <c r="B245" s="11" t="n">
        <v>639</v>
      </c>
      <c r="C245" s="16" t="n">
        <v>24.2</v>
      </c>
      <c r="D245" s="16" t="n">
        <v>32.4</v>
      </c>
      <c r="E245" s="6" t="s">
        <v>136</v>
      </c>
      <c r="F245" s="6" t="s">
        <v>108</v>
      </c>
      <c r="G245" s="6"/>
      <c r="H245" s="11" t="n">
        <v>94</v>
      </c>
      <c r="I245" s="15" t="n">
        <f aca="false">IF(B245&gt;0,MIN(1,H245/B245),0)</f>
        <v>0.147104851330203</v>
      </c>
      <c r="J245" s="6" t="n">
        <f aca="false">IF(OR(E245="cesta",E245="vodný tok",E245="existujúca zástavba",E245="prístupový pás",E245="malý zvyšok"),0,IF(B245&gt;=2000,ROUND(B245/850,0),IF(E245="úzky pás (8–9 m)",0.5,1)))</f>
        <v>1</v>
      </c>
      <c r="K245" s="6" t="n">
        <f aca="false">IF(OR(G245="park + MŠ",G245="vreckový park / retencia"),0,J245)</f>
        <v>1</v>
      </c>
      <c r="L245" s="6" t="n">
        <f aca="false">IF(G245&lt;&gt;"",0,IF(E245="úzky pás (8–9 m)",1,IF(AND(OR(E245="rodinný dom",E245="veľká parcela"),B245&gt;=1100,C245&gt;=22),MAX(2,J245),J245)))</f>
        <v>1</v>
      </c>
      <c r="M245" s="6" t="n">
        <f aca="false">IF(OR(E245="cesta",E245="vodný tok",E245="existujúca zástavba",E245="prístupový pás",E245="malý zvyšok"),0,IF(B245&gt;=2000,INT(B245/300),MIN(4,MAX(1,INT(B245/300)))))</f>
        <v>2</v>
      </c>
    </row>
    <row r="246" customFormat="false" ht="15" hidden="false" customHeight="false" outlineLevel="0" collapsed="false">
      <c r="A246" s="6" t="s">
        <v>365</v>
      </c>
      <c r="B246" s="11" t="n">
        <v>488</v>
      </c>
      <c r="C246" s="16" t="n">
        <v>15.1</v>
      </c>
      <c r="D246" s="16" t="n">
        <v>32.4</v>
      </c>
      <c r="E246" s="6" t="s">
        <v>136</v>
      </c>
      <c r="F246" s="6" t="s">
        <v>108</v>
      </c>
      <c r="G246" s="6"/>
      <c r="H246" s="11" t="n">
        <v>27</v>
      </c>
      <c r="I246" s="15" t="n">
        <f aca="false">IF(B246&gt;0,MIN(1,H246/B246),0)</f>
        <v>0.055327868852459</v>
      </c>
      <c r="J246" s="6" t="n">
        <f aca="false">IF(OR(E246="cesta",E246="vodný tok",E246="existujúca zástavba",E246="prístupový pás",E246="malý zvyšok"),0,IF(B246&gt;=2000,ROUND(B246/850,0),IF(E246="úzky pás (8–9 m)",0.5,1)))</f>
        <v>1</v>
      </c>
      <c r="K246" s="6" t="n">
        <f aca="false">IF(OR(G246="park + MŠ",G246="vreckový park / retencia"),0,J246)</f>
        <v>1</v>
      </c>
      <c r="L246" s="6" t="n">
        <f aca="false">IF(G246&lt;&gt;"",0,IF(E246="úzky pás (8–9 m)",1,IF(AND(OR(E246="rodinný dom",E246="veľká parcela"),B246&gt;=1100,C246&gt;=22),MAX(2,J246),J246)))</f>
        <v>1</v>
      </c>
      <c r="M246" s="6" t="n">
        <f aca="false">IF(OR(E246="cesta",E246="vodný tok",E246="existujúca zástavba",E246="prístupový pás",E246="malý zvyšok"),0,IF(B246&gt;=2000,INT(B246/300),MIN(4,MAX(1,INT(B246/300)))))</f>
        <v>1</v>
      </c>
    </row>
    <row r="247" customFormat="false" ht="15" hidden="false" customHeight="false" outlineLevel="0" collapsed="false">
      <c r="A247" s="6" t="s">
        <v>366</v>
      </c>
      <c r="B247" s="11" t="n">
        <v>425</v>
      </c>
      <c r="C247" s="16" t="n">
        <v>13.2</v>
      </c>
      <c r="D247" s="16" t="n">
        <v>32.3</v>
      </c>
      <c r="E247" s="6" t="s">
        <v>147</v>
      </c>
      <c r="F247" s="6" t="s">
        <v>108</v>
      </c>
      <c r="G247" s="6"/>
      <c r="H247" s="11" t="n">
        <v>24</v>
      </c>
      <c r="I247" s="15" t="n">
        <f aca="false">IF(B247&gt;0,MIN(1,H247/B247),0)</f>
        <v>0.0564705882352941</v>
      </c>
      <c r="J247" s="6" t="n">
        <f aca="false">IF(OR(E247="cesta",E247="vodný tok",E247="existujúca zástavba",E247="prístupový pás",E247="malý zvyšok"),0,IF(B247&gt;=2000,ROUND(B247/850,0),IF(E247="úzky pás (8–9 m)",0.5,1)))</f>
        <v>1</v>
      </c>
      <c r="K247" s="6" t="n">
        <f aca="false">IF(OR(G247="park + MŠ",G247="vreckový park / retencia"),0,J247)</f>
        <v>1</v>
      </c>
      <c r="L247" s="6" t="n">
        <f aca="false">IF(G247&lt;&gt;"",0,IF(E247="úzky pás (8–9 m)",1,IF(AND(OR(E247="rodinný dom",E247="veľká parcela"),B247&gt;=1100,C247&gt;=22),MAX(2,J247),J247)))</f>
        <v>1</v>
      </c>
      <c r="M247" s="6" t="n">
        <f aca="false">IF(OR(E247="cesta",E247="vodný tok",E247="existujúca zástavba",E247="prístupový pás",E247="malý zvyšok"),0,IF(B247&gt;=2000,INT(B247/300),MIN(4,MAX(1,INT(B247/300)))))</f>
        <v>1</v>
      </c>
    </row>
    <row r="248" customFormat="false" ht="15" hidden="false" customHeight="false" outlineLevel="0" collapsed="false">
      <c r="A248" s="6" t="s">
        <v>367</v>
      </c>
      <c r="B248" s="11" t="n">
        <v>1161</v>
      </c>
      <c r="C248" s="16" t="n">
        <v>32.4</v>
      </c>
      <c r="D248" s="16" t="n">
        <v>35.9</v>
      </c>
      <c r="E248" s="6" t="s">
        <v>136</v>
      </c>
      <c r="F248" s="6" t="s">
        <v>108</v>
      </c>
      <c r="G248" s="6"/>
      <c r="H248" s="11" t="n">
        <v>64</v>
      </c>
      <c r="I248" s="15" t="n">
        <f aca="false">IF(B248&gt;0,MIN(1,H248/B248),0)</f>
        <v>0.0551248923341947</v>
      </c>
      <c r="J248" s="6" t="n">
        <f aca="false">IF(OR(E248="cesta",E248="vodný tok",E248="existujúca zástavba",E248="prístupový pás",E248="malý zvyšok"),0,IF(B248&gt;=2000,ROUND(B248/850,0),IF(E248="úzky pás (8–9 m)",0.5,1)))</f>
        <v>1</v>
      </c>
      <c r="K248" s="6" t="n">
        <f aca="false">IF(OR(G248="park + MŠ",G248="vreckový park / retencia"),0,J248)</f>
        <v>1</v>
      </c>
      <c r="L248" s="6" t="n">
        <f aca="false">IF(G248&lt;&gt;"",0,IF(E248="úzky pás (8–9 m)",1,IF(AND(OR(E248="rodinný dom",E248="veľká parcela"),B248&gt;=1100,C248&gt;=22),MAX(2,J248),J248)))</f>
        <v>2</v>
      </c>
      <c r="M248" s="6" t="n">
        <f aca="false">IF(OR(E248="cesta",E248="vodný tok",E248="existujúca zástavba",E248="prístupový pás",E248="malý zvyšok"),0,IF(B248&gt;=2000,INT(B248/300),MIN(4,MAX(1,INT(B248/300)))))</f>
        <v>3</v>
      </c>
    </row>
    <row r="249" customFormat="false" ht="15" hidden="false" customHeight="false" outlineLevel="0" collapsed="false">
      <c r="A249" s="6" t="s">
        <v>368</v>
      </c>
      <c r="B249" s="11" t="n">
        <v>496</v>
      </c>
      <c r="C249" s="16" t="n">
        <v>15.3</v>
      </c>
      <c r="D249" s="16" t="n">
        <v>32.5</v>
      </c>
      <c r="E249" s="6" t="s">
        <v>136</v>
      </c>
      <c r="F249" s="6" t="s">
        <v>108</v>
      </c>
      <c r="G249" s="6"/>
      <c r="H249" s="11" t="n">
        <v>27</v>
      </c>
      <c r="I249" s="15" t="n">
        <f aca="false">IF(B249&gt;0,MIN(1,H249/B249),0)</f>
        <v>0.0544354838709677</v>
      </c>
      <c r="J249" s="6" t="n">
        <f aca="false">IF(OR(E249="cesta",E249="vodný tok",E249="existujúca zástavba",E249="prístupový pás",E249="malý zvyšok"),0,IF(B249&gt;=2000,ROUND(B249/850,0),IF(E249="úzky pás (8–9 m)",0.5,1)))</f>
        <v>1</v>
      </c>
      <c r="K249" s="6" t="n">
        <f aca="false">IF(OR(G249="park + MŠ",G249="vreckový park / retencia"),0,J249)</f>
        <v>1</v>
      </c>
      <c r="L249" s="6" t="n">
        <f aca="false">IF(G249&lt;&gt;"",0,IF(E249="úzky pás (8–9 m)",1,IF(AND(OR(E249="rodinný dom",E249="veľká parcela"),B249&gt;=1100,C249&gt;=22),MAX(2,J249),J249)))</f>
        <v>1</v>
      </c>
      <c r="M249" s="6" t="n">
        <f aca="false">IF(OR(E249="cesta",E249="vodný tok",E249="existujúca zástavba",E249="prístupový pás",E249="malý zvyšok"),0,IF(B249&gt;=2000,INT(B249/300),MIN(4,MAX(1,INT(B249/300)))))</f>
        <v>1</v>
      </c>
    </row>
    <row r="250" customFormat="false" ht="15" hidden="false" customHeight="false" outlineLevel="0" collapsed="false">
      <c r="A250" s="6" t="s">
        <v>369</v>
      </c>
      <c r="B250" s="11" t="n">
        <v>816</v>
      </c>
      <c r="C250" s="16" t="n">
        <v>25.1</v>
      </c>
      <c r="D250" s="16" t="n">
        <v>32.6</v>
      </c>
      <c r="E250" s="6" t="s">
        <v>136</v>
      </c>
      <c r="F250" s="6" t="s">
        <v>108</v>
      </c>
      <c r="G250" s="6"/>
      <c r="H250" s="11" t="n">
        <v>45</v>
      </c>
      <c r="I250" s="15" t="n">
        <f aca="false">IF(B250&gt;0,MIN(1,H250/B250),0)</f>
        <v>0.0551470588235294</v>
      </c>
      <c r="J250" s="6" t="n">
        <f aca="false">IF(OR(E250="cesta",E250="vodný tok",E250="existujúca zástavba",E250="prístupový pás",E250="malý zvyšok"),0,IF(B250&gt;=2000,ROUND(B250/850,0),IF(E250="úzky pás (8–9 m)",0.5,1)))</f>
        <v>1</v>
      </c>
      <c r="K250" s="6" t="n">
        <f aca="false">IF(OR(G250="park + MŠ",G250="vreckový park / retencia"),0,J250)</f>
        <v>1</v>
      </c>
      <c r="L250" s="6" t="n">
        <f aca="false">IF(G250&lt;&gt;"",0,IF(E250="úzky pás (8–9 m)",1,IF(AND(OR(E250="rodinný dom",E250="veľká parcela"),B250&gt;=1100,C250&gt;=22),MAX(2,J250),J250)))</f>
        <v>1</v>
      </c>
      <c r="M250" s="6" t="n">
        <f aca="false">IF(OR(E250="cesta",E250="vodný tok",E250="existujúca zástavba",E250="prístupový pás",E250="malý zvyšok"),0,IF(B250&gt;=2000,INT(B250/300),MIN(4,MAX(1,INT(B250/300)))))</f>
        <v>2</v>
      </c>
    </row>
    <row r="251" customFormat="false" ht="15" hidden="false" customHeight="false" outlineLevel="0" collapsed="false">
      <c r="A251" s="6" t="s">
        <v>370</v>
      </c>
      <c r="B251" s="11" t="n">
        <v>538</v>
      </c>
      <c r="C251" s="16" t="n">
        <v>10.4</v>
      </c>
      <c r="D251" s="16" t="n">
        <v>53.1</v>
      </c>
      <c r="E251" s="6" t="s">
        <v>147</v>
      </c>
      <c r="F251" s="6" t="s">
        <v>108</v>
      </c>
      <c r="G251" s="6"/>
      <c r="H251" s="11" t="n">
        <v>106</v>
      </c>
      <c r="I251" s="15" t="n">
        <f aca="false">IF(B251&gt;0,MIN(1,H251/B251),0)</f>
        <v>0.197026022304833</v>
      </c>
      <c r="J251" s="6" t="n">
        <f aca="false">IF(OR(E251="cesta",E251="vodný tok",E251="existujúca zástavba",E251="prístupový pás",E251="malý zvyšok"),0,IF(B251&gt;=2000,ROUND(B251/850,0),IF(E251="úzky pás (8–9 m)",0.5,1)))</f>
        <v>1</v>
      </c>
      <c r="K251" s="6" t="n">
        <f aca="false">IF(OR(G251="park + MŠ",G251="vreckový park / retencia"),0,J251)</f>
        <v>1</v>
      </c>
      <c r="L251" s="6" t="n">
        <f aca="false">IF(G251&lt;&gt;"",0,IF(E251="úzky pás (8–9 m)",1,IF(AND(OR(E251="rodinný dom",E251="veľká parcela"),B251&gt;=1100,C251&gt;=22),MAX(2,J251),J251)))</f>
        <v>1</v>
      </c>
      <c r="M251" s="6" t="n">
        <f aca="false">IF(OR(E251="cesta",E251="vodný tok",E251="existujúca zástavba",E251="prístupový pás",E251="malý zvyšok"),0,IF(B251&gt;=2000,INT(B251/300),MIN(4,MAX(1,INT(B251/300)))))</f>
        <v>1</v>
      </c>
    </row>
    <row r="252" customFormat="false" ht="15" hidden="false" customHeight="false" outlineLevel="0" collapsed="false">
      <c r="A252" s="6" t="s">
        <v>371</v>
      </c>
      <c r="B252" s="11" t="n">
        <v>532</v>
      </c>
      <c r="C252" s="16" t="n">
        <v>11</v>
      </c>
      <c r="D252" s="16" t="n">
        <v>51.5</v>
      </c>
      <c r="E252" s="6" t="s">
        <v>147</v>
      </c>
      <c r="F252" s="6" t="s">
        <v>108</v>
      </c>
      <c r="G252" s="6"/>
      <c r="H252" s="11" t="n">
        <v>20</v>
      </c>
      <c r="I252" s="15" t="n">
        <f aca="false">IF(B252&gt;0,MIN(1,H252/B252),0)</f>
        <v>0.037593984962406</v>
      </c>
      <c r="J252" s="6" t="n">
        <f aca="false">IF(OR(E252="cesta",E252="vodný tok",E252="existujúca zástavba",E252="prístupový pás",E252="malý zvyšok"),0,IF(B252&gt;=2000,ROUND(B252/850,0),IF(E252="úzky pás (8–9 m)",0.5,1)))</f>
        <v>1</v>
      </c>
      <c r="K252" s="6" t="n">
        <f aca="false">IF(OR(G252="park + MŠ",G252="vreckový park / retencia"),0,J252)</f>
        <v>1</v>
      </c>
      <c r="L252" s="6" t="n">
        <f aca="false">IF(G252&lt;&gt;"",0,IF(E252="úzky pás (8–9 m)",1,IF(AND(OR(E252="rodinný dom",E252="veľká parcela"),B252&gt;=1100,C252&gt;=22),MAX(2,J252),J252)))</f>
        <v>1</v>
      </c>
      <c r="M252" s="6" t="n">
        <f aca="false">IF(OR(E252="cesta",E252="vodný tok",E252="existujúca zástavba",E252="prístupový pás",E252="malý zvyšok"),0,IF(B252&gt;=2000,INT(B252/300),MIN(4,MAX(1,INT(B252/300)))))</f>
        <v>1</v>
      </c>
    </row>
    <row r="253" customFormat="false" ht="15" hidden="false" customHeight="false" outlineLevel="0" collapsed="false">
      <c r="A253" s="6" t="s">
        <v>372</v>
      </c>
      <c r="B253" s="11" t="n">
        <v>480</v>
      </c>
      <c r="C253" s="16" t="n">
        <v>11.4</v>
      </c>
      <c r="D253" s="16" t="n">
        <v>45.5</v>
      </c>
      <c r="E253" s="6" t="s">
        <v>147</v>
      </c>
      <c r="F253" s="6" t="s">
        <v>108</v>
      </c>
      <c r="G253" s="6"/>
      <c r="H253" s="11" t="n">
        <v>20</v>
      </c>
      <c r="I253" s="15" t="n">
        <f aca="false">IF(B253&gt;0,MIN(1,H253/B253),0)</f>
        <v>0.0416666666666667</v>
      </c>
      <c r="J253" s="6" t="n">
        <f aca="false">IF(OR(E253="cesta",E253="vodný tok",E253="existujúca zástavba",E253="prístupový pás",E253="malý zvyšok"),0,IF(B253&gt;=2000,ROUND(B253/850,0),IF(E253="úzky pás (8–9 m)",0.5,1)))</f>
        <v>1</v>
      </c>
      <c r="K253" s="6" t="n">
        <f aca="false">IF(OR(G253="park + MŠ",G253="vreckový park / retencia"),0,J253)</f>
        <v>1</v>
      </c>
      <c r="L253" s="6" t="n">
        <f aca="false">IF(G253&lt;&gt;"",0,IF(E253="úzky pás (8–9 m)",1,IF(AND(OR(E253="rodinný dom",E253="veľká parcela"),B253&gt;=1100,C253&gt;=22),MAX(2,J253),J253)))</f>
        <v>1</v>
      </c>
      <c r="M253" s="6" t="n">
        <f aca="false">IF(OR(E253="cesta",E253="vodný tok",E253="existujúca zástavba",E253="prístupový pás",E253="malý zvyšok"),0,IF(B253&gt;=2000,INT(B253/300),MIN(4,MAX(1,INT(B253/300)))))</f>
        <v>1</v>
      </c>
    </row>
    <row r="254" customFormat="false" ht="15" hidden="false" customHeight="false" outlineLevel="0" collapsed="false">
      <c r="A254" s="6" t="s">
        <v>373</v>
      </c>
      <c r="B254" s="11" t="n">
        <v>1861</v>
      </c>
      <c r="C254" s="16" t="n">
        <v>34.8</v>
      </c>
      <c r="D254" s="16" t="n">
        <v>63.2</v>
      </c>
      <c r="E254" s="6" t="s">
        <v>136</v>
      </c>
      <c r="F254" s="6" t="s">
        <v>108</v>
      </c>
      <c r="G254" s="6"/>
      <c r="H254" s="11" t="n">
        <v>62</v>
      </c>
      <c r="I254" s="15" t="n">
        <f aca="false">IF(B254&gt;0,MIN(1,H254/B254),0)</f>
        <v>0.0333154218162278</v>
      </c>
      <c r="J254" s="6" t="n">
        <f aca="false">IF(OR(E254="cesta",E254="vodný tok",E254="existujúca zástavba",E254="prístupový pás",E254="malý zvyšok"),0,IF(B254&gt;=2000,ROUND(B254/850,0),IF(E254="úzky pás (8–9 m)",0.5,1)))</f>
        <v>1</v>
      </c>
      <c r="K254" s="6" t="n">
        <f aca="false">IF(OR(G254="park + MŠ",G254="vreckový park / retencia"),0,J254)</f>
        <v>1</v>
      </c>
      <c r="L254" s="6" t="n">
        <f aca="false">IF(G254&lt;&gt;"",0,IF(E254="úzky pás (8–9 m)",1,IF(AND(OR(E254="rodinný dom",E254="veľká parcela"),B254&gt;=1100,C254&gt;=22),MAX(2,J254),J254)))</f>
        <v>2</v>
      </c>
      <c r="M254" s="6" t="n">
        <f aca="false">IF(OR(E254="cesta",E254="vodný tok",E254="existujúca zástavba",E254="prístupový pás",E254="malý zvyšok"),0,IF(B254&gt;=2000,INT(B254/300),MIN(4,MAX(1,INT(B254/300)))))</f>
        <v>4</v>
      </c>
    </row>
    <row r="255" customFormat="false" ht="15" hidden="false" customHeight="false" outlineLevel="0" collapsed="false">
      <c r="A255" s="6" t="s">
        <v>374</v>
      </c>
      <c r="B255" s="11" t="n">
        <v>549</v>
      </c>
      <c r="C255" s="16" t="n">
        <v>17</v>
      </c>
      <c r="D255" s="16" t="n">
        <v>34.8</v>
      </c>
      <c r="E255" s="6" t="s">
        <v>136</v>
      </c>
      <c r="F255" s="6" t="s">
        <v>108</v>
      </c>
      <c r="G255" s="6"/>
      <c r="H255" s="11" t="n">
        <v>20</v>
      </c>
      <c r="I255" s="15" t="n">
        <f aca="false">IF(B255&gt;0,MIN(1,H255/B255),0)</f>
        <v>0.0364298724954463</v>
      </c>
      <c r="J255" s="6" t="n">
        <f aca="false">IF(OR(E255="cesta",E255="vodný tok",E255="existujúca zástavba",E255="prístupový pás",E255="malý zvyšok"),0,IF(B255&gt;=2000,ROUND(B255/850,0),IF(E255="úzky pás (8–9 m)",0.5,1)))</f>
        <v>1</v>
      </c>
      <c r="K255" s="6" t="n">
        <f aca="false">IF(OR(G255="park + MŠ",G255="vreckový park / retencia"),0,J255)</f>
        <v>1</v>
      </c>
      <c r="L255" s="6" t="n">
        <f aca="false">IF(G255&lt;&gt;"",0,IF(E255="úzky pás (8–9 m)",1,IF(AND(OR(E255="rodinný dom",E255="veľká parcela"),B255&gt;=1100,C255&gt;=22),MAX(2,J255),J255)))</f>
        <v>1</v>
      </c>
      <c r="M255" s="6" t="n">
        <f aca="false">IF(OR(E255="cesta",E255="vodný tok",E255="existujúca zástavba",E255="prístupový pás",E255="malý zvyšok"),0,IF(B255&gt;=2000,INT(B255/300),MIN(4,MAX(1,INT(B255/300)))))</f>
        <v>1</v>
      </c>
    </row>
    <row r="256" customFormat="false" ht="15" hidden="false" customHeight="false" outlineLevel="0" collapsed="false">
      <c r="A256" s="6" t="s">
        <v>375</v>
      </c>
      <c r="B256" s="11" t="n">
        <v>915</v>
      </c>
      <c r="C256" s="16" t="n">
        <v>29.3</v>
      </c>
      <c r="D256" s="16" t="n">
        <v>32.3</v>
      </c>
      <c r="E256" s="6" t="s">
        <v>136</v>
      </c>
      <c r="F256" s="6" t="s">
        <v>108</v>
      </c>
      <c r="G256" s="6"/>
      <c r="H256" s="11" t="n">
        <v>46</v>
      </c>
      <c r="I256" s="15" t="n">
        <f aca="false">IF(B256&gt;0,MIN(1,H256/B256),0)</f>
        <v>0.0502732240437159</v>
      </c>
      <c r="J256" s="6" t="n">
        <f aca="false">IF(OR(E256="cesta",E256="vodný tok",E256="existujúca zástavba",E256="prístupový pás",E256="malý zvyšok"),0,IF(B256&gt;=2000,ROUND(B256/850,0),IF(E256="úzky pás (8–9 m)",0.5,1)))</f>
        <v>1</v>
      </c>
      <c r="K256" s="6" t="n">
        <f aca="false">IF(OR(G256="park + MŠ",G256="vreckový park / retencia"),0,J256)</f>
        <v>1</v>
      </c>
      <c r="L256" s="6" t="n">
        <f aca="false">IF(G256&lt;&gt;"",0,IF(E256="úzky pás (8–9 m)",1,IF(AND(OR(E256="rodinný dom",E256="veľká parcela"),B256&gt;=1100,C256&gt;=22),MAX(2,J256),J256)))</f>
        <v>1</v>
      </c>
      <c r="M256" s="6" t="n">
        <f aca="false">IF(OR(E256="cesta",E256="vodný tok",E256="existujúca zástavba",E256="prístupový pás",E256="malý zvyšok"),0,IF(B256&gt;=2000,INT(B256/300),MIN(4,MAX(1,INT(B256/300)))))</f>
        <v>3</v>
      </c>
    </row>
    <row r="257" customFormat="false" ht="15" hidden="false" customHeight="false" outlineLevel="0" collapsed="false">
      <c r="A257" s="6" t="s">
        <v>376</v>
      </c>
      <c r="B257" s="11" t="n">
        <v>689</v>
      </c>
      <c r="C257" s="16" t="n">
        <v>21.4</v>
      </c>
      <c r="D257" s="16" t="n">
        <v>32.3</v>
      </c>
      <c r="E257" s="6" t="s">
        <v>136</v>
      </c>
      <c r="F257" s="6" t="s">
        <v>108</v>
      </c>
      <c r="G257" s="6"/>
      <c r="H257" s="11" t="n">
        <v>29</v>
      </c>
      <c r="I257" s="15" t="n">
        <f aca="false">IF(B257&gt;0,MIN(1,H257/B257),0)</f>
        <v>0.0420899854862119</v>
      </c>
      <c r="J257" s="6" t="n">
        <f aca="false">IF(OR(E257="cesta",E257="vodný tok",E257="existujúca zástavba",E257="prístupový pás",E257="malý zvyšok"),0,IF(B257&gt;=2000,ROUND(B257/850,0),IF(E257="úzky pás (8–9 m)",0.5,1)))</f>
        <v>1</v>
      </c>
      <c r="K257" s="6" t="n">
        <f aca="false">IF(OR(G257="park + MŠ",G257="vreckový park / retencia"),0,J257)</f>
        <v>1</v>
      </c>
      <c r="L257" s="6" t="n">
        <f aca="false">IF(G257&lt;&gt;"",0,IF(E257="úzky pás (8–9 m)",1,IF(AND(OR(E257="rodinný dom",E257="veľká parcela"),B257&gt;=1100,C257&gt;=22),MAX(2,J257),J257)))</f>
        <v>1</v>
      </c>
      <c r="M257" s="6" t="n">
        <f aca="false">IF(OR(E257="cesta",E257="vodný tok",E257="existujúca zástavba",E257="prístupový pás",E257="malý zvyšok"),0,IF(B257&gt;=2000,INT(B257/300),MIN(4,MAX(1,INT(B257/300)))))</f>
        <v>2</v>
      </c>
    </row>
    <row r="258" customFormat="false" ht="15" hidden="false" customHeight="false" outlineLevel="0" collapsed="false">
      <c r="A258" s="6" t="s">
        <v>377</v>
      </c>
      <c r="B258" s="11" t="n">
        <v>630</v>
      </c>
      <c r="C258" s="16" t="n">
        <v>26.4</v>
      </c>
      <c r="D258" s="16" t="n">
        <v>32.2</v>
      </c>
      <c r="E258" s="6" t="s">
        <v>136</v>
      </c>
      <c r="F258" s="6" t="s">
        <v>108</v>
      </c>
      <c r="G258" s="6"/>
      <c r="H258" s="11" t="n">
        <v>73</v>
      </c>
      <c r="I258" s="15" t="n">
        <f aca="false">IF(B258&gt;0,MIN(1,H258/B258),0)</f>
        <v>0.115873015873016</v>
      </c>
      <c r="J258" s="6" t="n">
        <f aca="false">IF(OR(E258="cesta",E258="vodný tok",E258="existujúca zástavba",E258="prístupový pás",E258="malý zvyšok"),0,IF(B258&gt;=2000,ROUND(B258/850,0),IF(E258="úzky pás (8–9 m)",0.5,1)))</f>
        <v>1</v>
      </c>
      <c r="K258" s="6" t="n">
        <f aca="false">IF(OR(G258="park + MŠ",G258="vreckový park / retencia"),0,J258)</f>
        <v>1</v>
      </c>
      <c r="L258" s="6" t="n">
        <f aca="false">IF(G258&lt;&gt;"",0,IF(E258="úzky pás (8–9 m)",1,IF(AND(OR(E258="rodinný dom",E258="veľká parcela"),B258&gt;=1100,C258&gt;=22),MAX(2,J258),J258)))</f>
        <v>1</v>
      </c>
      <c r="M258" s="6" t="n">
        <f aca="false">IF(OR(E258="cesta",E258="vodný tok",E258="existujúca zástavba",E258="prístupový pás",E258="malý zvyšok"),0,IF(B258&gt;=2000,INT(B258/300),MIN(4,MAX(1,INT(B258/300)))))</f>
        <v>2</v>
      </c>
    </row>
    <row r="259" customFormat="false" ht="15" hidden="false" customHeight="false" outlineLevel="0" collapsed="false">
      <c r="A259" s="6" t="s">
        <v>378</v>
      </c>
      <c r="B259" s="11" t="n">
        <v>485</v>
      </c>
      <c r="C259" s="16" t="n">
        <v>13.5</v>
      </c>
      <c r="D259" s="16" t="n">
        <v>69</v>
      </c>
      <c r="E259" s="6" t="s">
        <v>161</v>
      </c>
      <c r="F259" s="6" t="s">
        <v>108</v>
      </c>
      <c r="G259" s="6"/>
      <c r="H259" s="11" t="n">
        <v>0</v>
      </c>
      <c r="I259" s="15" t="n">
        <f aca="false">IF(B259&gt;0,MIN(1,H259/B259),0)</f>
        <v>0</v>
      </c>
      <c r="J259" s="6" t="n">
        <f aca="false">IF(OR(E259="cesta",E259="vodný tok",E259="existujúca zástavba",E259="prístupový pás",E259="malý zvyšok"),0,IF(B259&gt;=2000,ROUND(B259/850,0),IF(E259="úzky pás (8–9 m)",0.5,1)))</f>
        <v>0</v>
      </c>
      <c r="K259" s="6" t="n">
        <f aca="false">IF(OR(G259="park + MŠ",G259="vreckový park / retencia"),0,J259)</f>
        <v>0</v>
      </c>
      <c r="L259" s="6" t="n">
        <f aca="false">IF(G259&lt;&gt;"",0,IF(E259="úzky pás (8–9 m)",1,IF(AND(OR(E259="rodinný dom",E259="veľká parcela"),B259&gt;=1100,C259&gt;=22),MAX(2,J259),J259)))</f>
        <v>0</v>
      </c>
      <c r="M259" s="6" t="n">
        <f aca="false">IF(OR(E259="cesta",E259="vodný tok",E259="existujúca zástavba",E259="prístupový pás",E259="malý zvyšok"),0,IF(B259&gt;=2000,INT(B259/300),MIN(4,MAX(1,INT(B259/300)))))</f>
        <v>0</v>
      </c>
    </row>
    <row r="260" customFormat="false" ht="15" hidden="false" customHeight="false" outlineLevel="0" collapsed="false">
      <c r="A260" s="6" t="s">
        <v>379</v>
      </c>
      <c r="B260" s="11" t="n">
        <v>811</v>
      </c>
      <c r="C260" s="16" t="n">
        <v>30.4</v>
      </c>
      <c r="D260" s="16" t="n">
        <v>32.1</v>
      </c>
      <c r="E260" s="6" t="s">
        <v>136</v>
      </c>
      <c r="F260" s="6" t="s">
        <v>108</v>
      </c>
      <c r="G260" s="6"/>
      <c r="H260" s="11" t="n">
        <v>94</v>
      </c>
      <c r="I260" s="15" t="n">
        <f aca="false">IF(B260&gt;0,MIN(1,H260/B260),0)</f>
        <v>0.115906288532676</v>
      </c>
      <c r="J260" s="6" t="n">
        <f aca="false">IF(OR(E260="cesta",E260="vodný tok",E260="existujúca zástavba",E260="prístupový pás",E260="malý zvyšok"),0,IF(B260&gt;=2000,ROUND(B260/850,0),IF(E260="úzky pás (8–9 m)",0.5,1)))</f>
        <v>1</v>
      </c>
      <c r="K260" s="6" t="n">
        <f aca="false">IF(OR(G260="park + MŠ",G260="vreckový park / retencia"),0,J260)</f>
        <v>1</v>
      </c>
      <c r="L260" s="6" t="n">
        <f aca="false">IF(G260&lt;&gt;"",0,IF(E260="úzky pás (8–9 m)",1,IF(AND(OR(E260="rodinný dom",E260="veľká parcela"),B260&gt;=1100,C260&gt;=22),MAX(2,J260),J260)))</f>
        <v>1</v>
      </c>
      <c r="M260" s="6" t="n">
        <f aca="false">IF(OR(E260="cesta",E260="vodný tok",E260="existujúca zástavba",E260="prístupový pás",E260="malý zvyšok"),0,IF(B260&gt;=2000,INT(B260/300),MIN(4,MAX(1,INT(B260/300)))))</f>
        <v>2</v>
      </c>
    </row>
    <row r="261" customFormat="false" ht="15" hidden="false" customHeight="false" outlineLevel="0" collapsed="false">
      <c r="A261" s="6" t="s">
        <v>380</v>
      </c>
      <c r="B261" s="11" t="n">
        <v>964</v>
      </c>
      <c r="C261" s="16" t="n">
        <v>31.4</v>
      </c>
      <c r="D261" s="16" t="n">
        <v>32.1</v>
      </c>
      <c r="E261" s="6" t="s">
        <v>136</v>
      </c>
      <c r="F261" s="6" t="s">
        <v>108</v>
      </c>
      <c r="G261" s="6"/>
      <c r="H261" s="11" t="n">
        <v>48</v>
      </c>
      <c r="I261" s="15" t="n">
        <f aca="false">IF(B261&gt;0,MIN(1,H261/B261),0)</f>
        <v>0.049792531120332</v>
      </c>
      <c r="J261" s="6" t="n">
        <f aca="false">IF(OR(E261="cesta",E261="vodný tok",E261="existujúca zástavba",E261="prístupový pás",E261="malý zvyšok"),0,IF(B261&gt;=2000,ROUND(B261/850,0),IF(E261="úzky pás (8–9 m)",0.5,1)))</f>
        <v>1</v>
      </c>
      <c r="K261" s="6" t="n">
        <f aca="false">IF(OR(G261="park + MŠ",G261="vreckový park / retencia"),0,J261)</f>
        <v>1</v>
      </c>
      <c r="L261" s="6" t="n">
        <f aca="false">IF(G261&lt;&gt;"",0,IF(E261="úzky pás (8–9 m)",1,IF(AND(OR(E261="rodinný dom",E261="veľká parcela"),B261&gt;=1100,C261&gt;=22),MAX(2,J261),J261)))</f>
        <v>1</v>
      </c>
      <c r="M261" s="6" t="n">
        <f aca="false">IF(OR(E261="cesta",E261="vodný tok",E261="existujúca zástavba",E261="prístupový pás",E261="malý zvyšok"),0,IF(B261&gt;=2000,INT(B261/300),MIN(4,MAX(1,INT(B261/300)))))</f>
        <v>3</v>
      </c>
    </row>
    <row r="262" customFormat="false" ht="15" hidden="false" customHeight="false" outlineLevel="0" collapsed="false">
      <c r="A262" s="6" t="s">
        <v>381</v>
      </c>
      <c r="B262" s="11" t="n">
        <v>972</v>
      </c>
      <c r="C262" s="16" t="n">
        <v>29.8</v>
      </c>
      <c r="D262" s="16" t="n">
        <v>34.8</v>
      </c>
      <c r="E262" s="6" t="s">
        <v>136</v>
      </c>
      <c r="F262" s="6" t="s">
        <v>108</v>
      </c>
      <c r="G262" s="6"/>
      <c r="H262" s="11" t="n">
        <v>17</v>
      </c>
      <c r="I262" s="15" t="n">
        <f aca="false">IF(B262&gt;0,MIN(1,H262/B262),0)</f>
        <v>0.0174897119341564</v>
      </c>
      <c r="J262" s="6" t="n">
        <f aca="false">IF(OR(E262="cesta",E262="vodný tok",E262="existujúca zástavba",E262="prístupový pás",E262="malý zvyšok"),0,IF(B262&gt;=2000,ROUND(B262/850,0),IF(E262="úzky pás (8–9 m)",0.5,1)))</f>
        <v>1</v>
      </c>
      <c r="K262" s="6" t="n">
        <f aca="false">IF(OR(G262="park + MŠ",G262="vreckový park / retencia"),0,J262)</f>
        <v>1</v>
      </c>
      <c r="L262" s="6" t="n">
        <f aca="false">IF(G262&lt;&gt;"",0,IF(E262="úzky pás (8–9 m)",1,IF(AND(OR(E262="rodinný dom",E262="veľká parcela"),B262&gt;=1100,C262&gt;=22),MAX(2,J262),J262)))</f>
        <v>1</v>
      </c>
      <c r="M262" s="6" t="n">
        <f aca="false">IF(OR(E262="cesta",E262="vodný tok",E262="existujúca zástavba",E262="prístupový pás",E262="malý zvyšok"),0,IF(B262&gt;=2000,INT(B262/300),MIN(4,MAX(1,INT(B262/300)))))</f>
        <v>3</v>
      </c>
    </row>
    <row r="263" customFormat="false" ht="15" hidden="false" customHeight="false" outlineLevel="0" collapsed="false">
      <c r="A263" s="6" t="s">
        <v>382</v>
      </c>
      <c r="B263" s="11" t="n">
        <v>462</v>
      </c>
      <c r="C263" s="16" t="n">
        <v>24.2</v>
      </c>
      <c r="D263" s="16" t="n">
        <v>29</v>
      </c>
      <c r="E263" s="6" t="s">
        <v>136</v>
      </c>
      <c r="F263" s="6" t="s">
        <v>108</v>
      </c>
      <c r="G263" s="6"/>
      <c r="H263" s="11" t="n">
        <v>38</v>
      </c>
      <c r="I263" s="15" t="n">
        <f aca="false">IF(B263&gt;0,MIN(1,H263/B263),0)</f>
        <v>0.0822510822510823</v>
      </c>
      <c r="J263" s="6" t="n">
        <f aca="false">IF(OR(E263="cesta",E263="vodný tok",E263="existujúca zástavba",E263="prístupový pás",E263="malý zvyšok"),0,IF(B263&gt;=2000,ROUND(B263/850,0),IF(E263="úzky pás (8–9 m)",0.5,1)))</f>
        <v>1</v>
      </c>
      <c r="K263" s="6" t="n">
        <f aca="false">IF(OR(G263="park + MŠ",G263="vreckový park / retencia"),0,J263)</f>
        <v>1</v>
      </c>
      <c r="L263" s="6" t="n">
        <f aca="false">IF(G263&lt;&gt;"",0,IF(E263="úzky pás (8–9 m)",1,IF(AND(OR(E263="rodinný dom",E263="veľká parcela"),B263&gt;=1100,C263&gt;=22),MAX(2,J263),J263)))</f>
        <v>1</v>
      </c>
      <c r="M263" s="6" t="n">
        <f aca="false">IF(OR(E263="cesta",E263="vodný tok",E263="existujúca zástavba",E263="prístupový pás",E263="malý zvyšok"),0,IF(B263&gt;=2000,INT(B263/300),MIN(4,MAX(1,INT(B263/300)))))</f>
        <v>1</v>
      </c>
    </row>
    <row r="264" customFormat="false" ht="15" hidden="false" customHeight="false" outlineLevel="0" collapsed="false">
      <c r="A264" s="6" t="s">
        <v>383</v>
      </c>
      <c r="B264" s="11" t="n">
        <v>842</v>
      </c>
      <c r="C264" s="16" t="n">
        <v>34.4</v>
      </c>
      <c r="D264" s="16" t="n">
        <v>39.3</v>
      </c>
      <c r="E264" s="6" t="s">
        <v>136</v>
      </c>
      <c r="F264" s="6" t="s">
        <v>108</v>
      </c>
      <c r="G264" s="6"/>
      <c r="H264" s="11" t="n">
        <v>108</v>
      </c>
      <c r="I264" s="15" t="n">
        <f aca="false">IF(B264&gt;0,MIN(1,H264/B264),0)</f>
        <v>0.128266033254157</v>
      </c>
      <c r="J264" s="6" t="n">
        <f aca="false">IF(OR(E264="cesta",E264="vodný tok",E264="existujúca zástavba",E264="prístupový pás",E264="malý zvyšok"),0,IF(B264&gt;=2000,ROUND(B264/850,0),IF(E264="úzky pás (8–9 m)",0.5,1)))</f>
        <v>1</v>
      </c>
      <c r="K264" s="6" t="n">
        <f aca="false">IF(OR(G264="park + MŠ",G264="vreckový park / retencia"),0,J264)</f>
        <v>1</v>
      </c>
      <c r="L264" s="6" t="n">
        <f aca="false">IF(G264&lt;&gt;"",0,IF(E264="úzky pás (8–9 m)",1,IF(AND(OR(E264="rodinný dom",E264="veľká parcela"),B264&gt;=1100,C264&gt;=22),MAX(2,J264),J264)))</f>
        <v>1</v>
      </c>
      <c r="M264" s="6" t="n">
        <f aca="false">IF(OR(E264="cesta",E264="vodný tok",E264="existujúca zástavba",E264="prístupový pás",E264="malý zvyšok"),0,IF(B264&gt;=2000,INT(B264/300),MIN(4,MAX(1,INT(B264/300)))))</f>
        <v>2</v>
      </c>
    </row>
    <row r="265" customFormat="false" ht="15" hidden="false" customHeight="false" outlineLevel="0" collapsed="false">
      <c r="A265" s="6" t="s">
        <v>384</v>
      </c>
      <c r="B265" s="11" t="n">
        <v>842</v>
      </c>
      <c r="C265" s="16" t="n">
        <v>18.2</v>
      </c>
      <c r="D265" s="16" t="n">
        <v>53.7</v>
      </c>
      <c r="E265" s="6" t="s">
        <v>136</v>
      </c>
      <c r="F265" s="6" t="s">
        <v>108</v>
      </c>
      <c r="G265" s="6"/>
      <c r="H265" s="11" t="n">
        <v>55</v>
      </c>
      <c r="I265" s="15" t="n">
        <f aca="false">IF(B265&gt;0,MIN(1,H265/B265),0)</f>
        <v>0.0653206650831354</v>
      </c>
      <c r="J265" s="6" t="n">
        <f aca="false">IF(OR(E265="cesta",E265="vodný tok",E265="existujúca zástavba",E265="prístupový pás",E265="malý zvyšok"),0,IF(B265&gt;=2000,ROUND(B265/850,0),IF(E265="úzky pás (8–9 m)",0.5,1)))</f>
        <v>1</v>
      </c>
      <c r="K265" s="6" t="n">
        <f aca="false">IF(OR(G265="park + MŠ",G265="vreckový park / retencia"),0,J265)</f>
        <v>1</v>
      </c>
      <c r="L265" s="6" t="n">
        <f aca="false">IF(G265&lt;&gt;"",0,IF(E265="úzky pás (8–9 m)",1,IF(AND(OR(E265="rodinný dom",E265="veľká parcela"),B265&gt;=1100,C265&gt;=22),MAX(2,J265),J265)))</f>
        <v>1</v>
      </c>
      <c r="M265" s="6" t="n">
        <f aca="false">IF(OR(E265="cesta",E265="vodný tok",E265="existujúca zástavba",E265="prístupový pás",E265="malý zvyšok"),0,IF(B265&gt;=2000,INT(B265/300),MIN(4,MAX(1,INT(B265/300)))))</f>
        <v>2</v>
      </c>
    </row>
    <row r="266" customFormat="false" ht="15" hidden="false" customHeight="false" outlineLevel="0" collapsed="false">
      <c r="A266" s="6" t="s">
        <v>385</v>
      </c>
      <c r="B266" s="11" t="n">
        <v>939</v>
      </c>
      <c r="C266" s="16" t="n">
        <v>16.3</v>
      </c>
      <c r="D266" s="16" t="n">
        <v>63.2</v>
      </c>
      <c r="E266" s="6" t="s">
        <v>136</v>
      </c>
      <c r="F266" s="6" t="s">
        <v>108</v>
      </c>
      <c r="G266" s="6"/>
      <c r="H266" s="11" t="n">
        <v>140</v>
      </c>
      <c r="I266" s="15" t="n">
        <f aca="false">IF(B266&gt;0,MIN(1,H266/B266),0)</f>
        <v>0.149094781682641</v>
      </c>
      <c r="J266" s="6" t="n">
        <f aca="false">IF(OR(E266="cesta",E266="vodný tok",E266="existujúca zástavba",E266="prístupový pás",E266="malý zvyšok"),0,IF(B266&gt;=2000,ROUND(B266/850,0),IF(E266="úzky pás (8–9 m)",0.5,1)))</f>
        <v>1</v>
      </c>
      <c r="K266" s="6" t="n">
        <f aca="false">IF(OR(G266="park + MŠ",G266="vreckový park / retencia"),0,J266)</f>
        <v>1</v>
      </c>
      <c r="L266" s="6" t="n">
        <f aca="false">IF(G266&lt;&gt;"",0,IF(E266="úzky pás (8–9 m)",1,IF(AND(OR(E266="rodinný dom",E266="veľká parcela"),B266&gt;=1100,C266&gt;=22),MAX(2,J266),J266)))</f>
        <v>1</v>
      </c>
      <c r="M266" s="6" t="n">
        <f aca="false">IF(OR(E266="cesta",E266="vodný tok",E266="existujúca zástavba",E266="prístupový pás",E266="malý zvyšok"),0,IF(B266&gt;=2000,INT(B266/300),MIN(4,MAX(1,INT(B266/300)))))</f>
        <v>3</v>
      </c>
    </row>
    <row r="267" customFormat="false" ht="15" hidden="false" customHeight="false" outlineLevel="0" collapsed="false">
      <c r="A267" s="6" t="s">
        <v>386</v>
      </c>
      <c r="B267" s="11" t="n">
        <v>2020</v>
      </c>
      <c r="C267" s="16" t="n">
        <v>19</v>
      </c>
      <c r="D267" s="16" t="n">
        <v>353.6</v>
      </c>
      <c r="E267" s="6" t="s">
        <v>161</v>
      </c>
      <c r="F267" s="6" t="s">
        <v>108</v>
      </c>
      <c r="G267" s="6"/>
      <c r="H267" s="11" t="n">
        <v>0</v>
      </c>
      <c r="I267" s="15" t="n">
        <f aca="false">IF(B267&gt;0,MIN(1,H267/B267),0)</f>
        <v>0</v>
      </c>
      <c r="J267" s="6" t="n">
        <f aca="false">IF(OR(E267="cesta",E267="vodný tok",E267="existujúca zástavba",E267="prístupový pás",E267="malý zvyšok"),0,IF(B267&gt;=2000,ROUND(B267/850,0),IF(E267="úzky pás (8–9 m)",0.5,1)))</f>
        <v>0</v>
      </c>
      <c r="K267" s="6" t="n">
        <f aca="false">IF(OR(G267="park + MŠ",G267="vreckový park / retencia"),0,J267)</f>
        <v>0</v>
      </c>
      <c r="L267" s="6" t="n">
        <f aca="false">IF(G267&lt;&gt;"",0,IF(E267="úzky pás (8–9 m)",1,IF(AND(OR(E267="rodinný dom",E267="veľká parcela"),B267&gt;=1100,C267&gt;=22),MAX(2,J267),J267)))</f>
        <v>0</v>
      </c>
      <c r="M267" s="6" t="n">
        <f aca="false">IF(OR(E267="cesta",E267="vodný tok",E267="existujúca zástavba",E267="prístupový pás",E267="malý zvyšok"),0,IF(B267&gt;=2000,INT(B267/300),MIN(4,MAX(1,INT(B267/300)))))</f>
        <v>0</v>
      </c>
    </row>
    <row r="268" customFormat="false" ht="15" hidden="false" customHeight="false" outlineLevel="0" collapsed="false">
      <c r="A268" s="6" t="s">
        <v>387</v>
      </c>
      <c r="B268" s="11" t="n">
        <v>286</v>
      </c>
      <c r="C268" s="16" t="n">
        <v>9.9</v>
      </c>
      <c r="D268" s="16" t="n">
        <v>66.6</v>
      </c>
      <c r="E268" s="6" t="s">
        <v>161</v>
      </c>
      <c r="F268" s="6" t="s">
        <v>175</v>
      </c>
      <c r="G268" s="6"/>
      <c r="H268" s="11" t="n">
        <v>0</v>
      </c>
      <c r="I268" s="15" t="n">
        <f aca="false">IF(B268&gt;0,MIN(1,H268/B268),0)</f>
        <v>0</v>
      </c>
      <c r="J268" s="6" t="n">
        <f aca="false">IF(OR(E268="cesta",E268="vodný tok",E268="existujúca zástavba",E268="prístupový pás",E268="malý zvyšok"),0,IF(B268&gt;=2000,ROUND(B268/850,0),IF(E268="úzky pás (8–9 m)",0.5,1)))</f>
        <v>0</v>
      </c>
      <c r="K268" s="6" t="n">
        <f aca="false">IF(OR(G268="park + MŠ",G268="vreckový park / retencia"),0,J268)</f>
        <v>0</v>
      </c>
      <c r="L268" s="6" t="n">
        <f aca="false">IF(G268&lt;&gt;"",0,IF(E268="úzky pás (8–9 m)",1,IF(AND(OR(E268="rodinný dom",E268="veľká parcela"),B268&gt;=1100,C268&gt;=22),MAX(2,J268),J268)))</f>
        <v>0</v>
      </c>
      <c r="M268" s="6" t="n">
        <f aca="false">IF(OR(E268="cesta",E268="vodný tok",E268="existujúca zástavba",E268="prístupový pás",E268="malý zvyšok"),0,IF(B268&gt;=2000,INT(B268/300),MIN(4,MAX(1,INT(B268/300)))))</f>
        <v>0</v>
      </c>
    </row>
    <row r="269" customFormat="false" ht="15" hidden="false" customHeight="false" outlineLevel="0" collapsed="false">
      <c r="A269" s="6" t="s">
        <v>388</v>
      </c>
      <c r="B269" s="11" t="n">
        <v>45</v>
      </c>
      <c r="C269" s="16" t="n">
        <v>3.7</v>
      </c>
      <c r="D269" s="16" t="n">
        <v>15.4</v>
      </c>
      <c r="E269" s="6" t="s">
        <v>161</v>
      </c>
      <c r="F269" s="6" t="s">
        <v>175</v>
      </c>
      <c r="G269" s="6"/>
      <c r="H269" s="11" t="n">
        <v>0</v>
      </c>
      <c r="I269" s="15" t="n">
        <f aca="false">IF(B269&gt;0,MIN(1,H269/B269),0)</f>
        <v>0</v>
      </c>
      <c r="J269" s="6" t="n">
        <f aca="false">IF(OR(E269="cesta",E269="vodný tok",E269="existujúca zástavba",E269="prístupový pás",E269="malý zvyšok"),0,IF(B269&gt;=2000,ROUND(B269/850,0),IF(E269="úzky pás (8–9 m)",0.5,1)))</f>
        <v>0</v>
      </c>
      <c r="K269" s="6" t="n">
        <f aca="false">IF(OR(G269="park + MŠ",G269="vreckový park / retencia"),0,J269)</f>
        <v>0</v>
      </c>
      <c r="L269" s="6" t="n">
        <f aca="false">IF(G269&lt;&gt;"",0,IF(E269="úzky pás (8–9 m)",1,IF(AND(OR(E269="rodinný dom",E269="veľká parcela"),B269&gt;=1100,C269&gt;=22),MAX(2,J269),J269)))</f>
        <v>0</v>
      </c>
      <c r="M269" s="6" t="n">
        <f aca="false">IF(OR(E269="cesta",E269="vodný tok",E269="existujúca zástavba",E269="prístupový pás",E269="malý zvyšok"),0,IF(B269&gt;=2000,INT(B269/300),MIN(4,MAX(1,INT(B269/300)))))</f>
        <v>0</v>
      </c>
    </row>
    <row r="270" customFormat="false" ht="15" hidden="false" customHeight="false" outlineLevel="0" collapsed="false">
      <c r="A270" s="6" t="s">
        <v>389</v>
      </c>
      <c r="B270" s="11" t="n">
        <v>182</v>
      </c>
      <c r="C270" s="16" t="n">
        <v>6.2</v>
      </c>
      <c r="D270" s="16" t="n">
        <v>45.2</v>
      </c>
      <c r="E270" s="6" t="s">
        <v>161</v>
      </c>
      <c r="F270" s="6" t="s">
        <v>175</v>
      </c>
      <c r="G270" s="6"/>
      <c r="H270" s="11" t="n">
        <v>0</v>
      </c>
      <c r="I270" s="15" t="n">
        <f aca="false">IF(B270&gt;0,MIN(1,H270/B270),0)</f>
        <v>0</v>
      </c>
      <c r="J270" s="6" t="n">
        <f aca="false">IF(OR(E270="cesta",E270="vodný tok",E270="existujúca zástavba",E270="prístupový pás",E270="malý zvyšok"),0,IF(B270&gt;=2000,ROUND(B270/850,0),IF(E270="úzky pás (8–9 m)",0.5,1)))</f>
        <v>0</v>
      </c>
      <c r="K270" s="6" t="n">
        <f aca="false">IF(OR(G270="park + MŠ",G270="vreckový park / retencia"),0,J270)</f>
        <v>0</v>
      </c>
      <c r="L270" s="6" t="n">
        <f aca="false">IF(G270&lt;&gt;"",0,IF(E270="úzky pás (8–9 m)",1,IF(AND(OR(E270="rodinný dom",E270="veľká parcela"),B270&gt;=1100,C270&gt;=22),MAX(2,J270),J270)))</f>
        <v>0</v>
      </c>
      <c r="M270" s="6" t="n">
        <f aca="false">IF(OR(E270="cesta",E270="vodný tok",E270="existujúca zástavba",E270="prístupový pás",E270="malý zvyšok"),0,IF(B270&gt;=2000,INT(B270/300),MIN(4,MAX(1,INT(B270/300)))))</f>
        <v>0</v>
      </c>
    </row>
    <row r="271" customFormat="false" ht="15" hidden="false" customHeight="false" outlineLevel="0" collapsed="false">
      <c r="A271" s="6" t="s">
        <v>390</v>
      </c>
      <c r="B271" s="11" t="n">
        <v>3</v>
      </c>
      <c r="C271" s="16" t="n">
        <v>0.8</v>
      </c>
      <c r="D271" s="16" t="n">
        <v>4.5</v>
      </c>
      <c r="E271" s="6" t="s">
        <v>161</v>
      </c>
      <c r="F271" s="6" t="s">
        <v>175</v>
      </c>
      <c r="G271" s="6"/>
      <c r="H271" s="11" t="n">
        <v>0</v>
      </c>
      <c r="I271" s="15" t="n">
        <f aca="false">IF(B271&gt;0,MIN(1,H271/B271),0)</f>
        <v>0</v>
      </c>
      <c r="J271" s="6" t="n">
        <f aca="false">IF(OR(E271="cesta",E271="vodný tok",E271="existujúca zástavba",E271="prístupový pás",E271="malý zvyšok"),0,IF(B271&gt;=2000,ROUND(B271/850,0),IF(E271="úzky pás (8–9 m)",0.5,1)))</f>
        <v>0</v>
      </c>
      <c r="K271" s="6" t="n">
        <f aca="false">IF(OR(G271="park + MŠ",G271="vreckový park / retencia"),0,J271)</f>
        <v>0</v>
      </c>
      <c r="L271" s="6" t="n">
        <f aca="false">IF(G271&lt;&gt;"",0,IF(E271="úzky pás (8–9 m)",1,IF(AND(OR(E271="rodinný dom",E271="veľká parcela"),B271&gt;=1100,C271&gt;=22),MAX(2,J271),J271)))</f>
        <v>0</v>
      </c>
      <c r="M271" s="6" t="n">
        <f aca="false">IF(OR(E271="cesta",E271="vodný tok",E271="existujúca zástavba",E271="prístupový pás",E271="malý zvyšok"),0,IF(B271&gt;=2000,INT(B271/300),MIN(4,MAX(1,INT(B271/300)))))</f>
        <v>0</v>
      </c>
    </row>
    <row r="272" customFormat="false" ht="15" hidden="false" customHeight="false" outlineLevel="0" collapsed="false">
      <c r="A272" s="6" t="s">
        <v>391</v>
      </c>
      <c r="B272" s="11" t="n">
        <v>2</v>
      </c>
      <c r="C272" s="16" t="n">
        <v>0.8</v>
      </c>
      <c r="D272" s="16" t="n">
        <v>4.5</v>
      </c>
      <c r="E272" s="6" t="s">
        <v>161</v>
      </c>
      <c r="F272" s="6" t="s">
        <v>175</v>
      </c>
      <c r="G272" s="6"/>
      <c r="H272" s="11" t="n">
        <v>0</v>
      </c>
      <c r="I272" s="15" t="n">
        <f aca="false">IF(B272&gt;0,MIN(1,H272/B272),0)</f>
        <v>0</v>
      </c>
      <c r="J272" s="6" t="n">
        <f aca="false">IF(OR(E272="cesta",E272="vodný tok",E272="existujúca zástavba",E272="prístupový pás",E272="malý zvyšok"),0,IF(B272&gt;=2000,ROUND(B272/850,0),IF(E272="úzky pás (8–9 m)",0.5,1)))</f>
        <v>0</v>
      </c>
      <c r="K272" s="6" t="n">
        <f aca="false">IF(OR(G272="park + MŠ",G272="vreckový park / retencia"),0,J272)</f>
        <v>0</v>
      </c>
      <c r="L272" s="6" t="n">
        <f aca="false">IF(G272&lt;&gt;"",0,IF(E272="úzky pás (8–9 m)",1,IF(AND(OR(E272="rodinný dom",E272="veľká parcela"),B272&gt;=1100,C272&gt;=22),MAX(2,J272),J272)))</f>
        <v>0</v>
      </c>
      <c r="M272" s="6" t="n">
        <f aca="false">IF(OR(E272="cesta",E272="vodný tok",E272="existujúca zástavba",E272="prístupový pás",E272="malý zvyšok"),0,IF(B272&gt;=2000,INT(B272/300),MIN(4,MAX(1,INT(B272/300)))))</f>
        <v>0</v>
      </c>
    </row>
    <row r="273" customFormat="false" ht="15" hidden="false" customHeight="false" outlineLevel="0" collapsed="false">
      <c r="A273" s="6" t="s">
        <v>392</v>
      </c>
      <c r="B273" s="11" t="n">
        <v>745</v>
      </c>
      <c r="C273" s="16" t="n">
        <v>19.2</v>
      </c>
      <c r="D273" s="16" t="n">
        <v>45.3</v>
      </c>
      <c r="E273" s="6" t="s">
        <v>136</v>
      </c>
      <c r="F273" s="6" t="s">
        <v>108</v>
      </c>
      <c r="G273" s="6"/>
      <c r="H273" s="11" t="n">
        <v>139</v>
      </c>
      <c r="I273" s="15" t="n">
        <f aca="false">IF(B273&gt;0,MIN(1,H273/B273),0)</f>
        <v>0.186577181208054</v>
      </c>
      <c r="J273" s="6" t="n">
        <f aca="false">IF(OR(E273="cesta",E273="vodný tok",E273="existujúca zástavba",E273="prístupový pás",E273="malý zvyšok"),0,IF(B273&gt;=2000,ROUND(B273/850,0),IF(E273="úzky pás (8–9 m)",0.5,1)))</f>
        <v>1</v>
      </c>
      <c r="K273" s="6" t="n">
        <f aca="false">IF(OR(G273="park + MŠ",G273="vreckový park / retencia"),0,J273)</f>
        <v>1</v>
      </c>
      <c r="L273" s="6" t="n">
        <f aca="false">IF(G273&lt;&gt;"",0,IF(E273="úzky pás (8–9 m)",1,IF(AND(OR(E273="rodinný dom",E273="veľká parcela"),B273&gt;=1100,C273&gt;=22),MAX(2,J273),J273)))</f>
        <v>1</v>
      </c>
      <c r="M273" s="6" t="n">
        <f aca="false">IF(OR(E273="cesta",E273="vodný tok",E273="existujúca zástavba",E273="prístupový pás",E273="malý zvyšok"),0,IF(B273&gt;=2000,INT(B273/300),MIN(4,MAX(1,INT(B273/300)))))</f>
        <v>2</v>
      </c>
    </row>
    <row r="274" customFormat="false" ht="15" hidden="false" customHeight="false" outlineLevel="0" collapsed="false">
      <c r="A274" s="6" t="s">
        <v>393</v>
      </c>
      <c r="B274" s="11" t="n">
        <v>87</v>
      </c>
      <c r="C274" s="16" t="n">
        <v>4.5</v>
      </c>
      <c r="D274" s="16" t="n">
        <v>19.8</v>
      </c>
      <c r="E274" s="6" t="s">
        <v>132</v>
      </c>
      <c r="F274" s="6" t="s">
        <v>108</v>
      </c>
      <c r="G274" s="6"/>
      <c r="H274" s="11" t="n">
        <v>19</v>
      </c>
      <c r="I274" s="15" t="n">
        <f aca="false">IF(B274&gt;0,MIN(1,H274/B274),0)</f>
        <v>0.218390804597701</v>
      </c>
      <c r="J274" s="6" t="n">
        <f aca="false">IF(OR(E274="cesta",E274="vodný tok",E274="existujúca zástavba",E274="prístupový pás",E274="malý zvyšok"),0,IF(B274&gt;=2000,ROUND(B274/850,0),IF(E274="úzky pás (8–9 m)",0.5,1)))</f>
        <v>0</v>
      </c>
      <c r="K274" s="6" t="n">
        <f aca="false">IF(OR(G274="park + MŠ",G274="vreckový park / retencia"),0,J274)</f>
        <v>0</v>
      </c>
      <c r="L274" s="6" t="n">
        <f aca="false">IF(G274&lt;&gt;"",0,IF(E274="úzky pás (8–9 m)",1,IF(AND(OR(E274="rodinný dom",E274="veľká parcela"),B274&gt;=1100,C274&gt;=22),MAX(2,J274),J274)))</f>
        <v>0</v>
      </c>
      <c r="M274" s="6" t="n">
        <f aca="false">IF(OR(E274="cesta",E274="vodný tok",E274="existujúca zástavba",E274="prístupový pás",E274="malý zvyšok"),0,IF(B274&gt;=2000,INT(B274/300),MIN(4,MAX(1,INT(B274/300)))))</f>
        <v>0</v>
      </c>
    </row>
    <row r="275" customFormat="false" ht="15" hidden="false" customHeight="false" outlineLevel="0" collapsed="false">
      <c r="A275" s="6" t="s">
        <v>394</v>
      </c>
      <c r="B275" s="11" t="n">
        <v>68</v>
      </c>
      <c r="C275" s="16" t="n">
        <v>4.5</v>
      </c>
      <c r="D275" s="16" t="n">
        <v>15.6</v>
      </c>
      <c r="E275" s="6" t="s">
        <v>114</v>
      </c>
      <c r="F275" s="6" t="s">
        <v>108</v>
      </c>
      <c r="G275" s="6"/>
      <c r="H275" s="11" t="n">
        <v>0</v>
      </c>
      <c r="I275" s="15" t="n">
        <f aca="false">IF(B275&gt;0,MIN(1,H275/B275),0)</f>
        <v>0</v>
      </c>
      <c r="J275" s="6" t="n">
        <f aca="false">IF(OR(E275="cesta",E275="vodný tok",E275="existujúca zástavba",E275="prístupový pás",E275="malý zvyšok"),0,IF(B275&gt;=2000,ROUND(B275/850,0),IF(E275="úzky pás (8–9 m)",0.5,1)))</f>
        <v>0</v>
      </c>
      <c r="K275" s="6" t="n">
        <f aca="false">IF(OR(G275="park + MŠ",G275="vreckový park / retencia"),0,J275)</f>
        <v>0</v>
      </c>
      <c r="L275" s="6" t="n">
        <f aca="false">IF(G275&lt;&gt;"",0,IF(E275="úzky pás (8–9 m)",1,IF(AND(OR(E275="rodinný dom",E275="veľká parcela"),B275&gt;=1100,C275&gt;=22),MAX(2,J275),J275)))</f>
        <v>0</v>
      </c>
      <c r="M275" s="6" t="n">
        <f aca="false">IF(OR(E275="cesta",E275="vodný tok",E275="existujúca zástavba",E275="prístupový pás",E275="malý zvyšok"),0,IF(B275&gt;=2000,INT(B275/300),MIN(4,MAX(1,INT(B275/300)))))</f>
        <v>0</v>
      </c>
    </row>
    <row r="276" customFormat="false" ht="15" hidden="false" customHeight="false" outlineLevel="0" collapsed="false">
      <c r="A276" s="6" t="s">
        <v>395</v>
      </c>
      <c r="B276" s="11" t="n">
        <v>621</v>
      </c>
      <c r="C276" s="16" t="n">
        <v>15.6</v>
      </c>
      <c r="D276" s="16" t="n">
        <v>41.6</v>
      </c>
      <c r="E276" s="6" t="s">
        <v>136</v>
      </c>
      <c r="F276" s="6" t="s">
        <v>108</v>
      </c>
      <c r="G276" s="6"/>
      <c r="H276" s="11" t="n">
        <v>27</v>
      </c>
      <c r="I276" s="15" t="n">
        <f aca="false">IF(B276&gt;0,MIN(1,H276/B276),0)</f>
        <v>0.0434782608695652</v>
      </c>
      <c r="J276" s="6" t="n">
        <f aca="false">IF(OR(E276="cesta",E276="vodný tok",E276="existujúca zástavba",E276="prístupový pás",E276="malý zvyšok"),0,IF(B276&gt;=2000,ROUND(B276/850,0),IF(E276="úzky pás (8–9 m)",0.5,1)))</f>
        <v>1</v>
      </c>
      <c r="K276" s="6" t="n">
        <f aca="false">IF(OR(G276="park + MŠ",G276="vreckový park / retencia"),0,J276)</f>
        <v>1</v>
      </c>
      <c r="L276" s="6" t="n">
        <f aca="false">IF(G276&lt;&gt;"",0,IF(E276="úzky pás (8–9 m)",1,IF(AND(OR(E276="rodinný dom",E276="veľká parcela"),B276&gt;=1100,C276&gt;=22),MAX(2,J276),J276)))</f>
        <v>1</v>
      </c>
      <c r="M276" s="6" t="n">
        <f aca="false">IF(OR(E276="cesta",E276="vodný tok",E276="existujúca zástavba",E276="prístupový pás",E276="malý zvyšok"),0,IF(B276&gt;=2000,INT(B276/300),MIN(4,MAX(1,INT(B276/300)))))</f>
        <v>2</v>
      </c>
    </row>
    <row r="277" customFormat="false" ht="15" hidden="false" customHeight="false" outlineLevel="0" collapsed="false">
      <c r="A277" s="6" t="s">
        <v>396</v>
      </c>
      <c r="B277" s="11" t="n">
        <v>610</v>
      </c>
      <c r="C277" s="16" t="n">
        <v>16.9</v>
      </c>
      <c r="D277" s="16" t="n">
        <v>37.9</v>
      </c>
      <c r="E277" s="6" t="s">
        <v>136</v>
      </c>
      <c r="F277" s="6" t="s">
        <v>108</v>
      </c>
      <c r="G277" s="6"/>
      <c r="H277" s="11" t="n">
        <v>29</v>
      </c>
      <c r="I277" s="15" t="n">
        <f aca="false">IF(B277&gt;0,MIN(1,H277/B277),0)</f>
        <v>0.0475409836065574</v>
      </c>
      <c r="J277" s="6" t="n">
        <f aca="false">IF(OR(E277="cesta",E277="vodný tok",E277="existujúca zástavba",E277="prístupový pás",E277="malý zvyšok"),0,IF(B277&gt;=2000,ROUND(B277/850,0),IF(E277="úzky pás (8–9 m)",0.5,1)))</f>
        <v>1</v>
      </c>
      <c r="K277" s="6" t="n">
        <f aca="false">IF(OR(G277="park + MŠ",G277="vreckový park / retencia"),0,J277)</f>
        <v>1</v>
      </c>
      <c r="L277" s="6" t="n">
        <f aca="false">IF(G277&lt;&gt;"",0,IF(E277="úzky pás (8–9 m)",1,IF(AND(OR(E277="rodinný dom",E277="veľká parcela"),B277&gt;=1100,C277&gt;=22),MAX(2,J277),J277)))</f>
        <v>1</v>
      </c>
      <c r="M277" s="6" t="n">
        <f aca="false">IF(OR(E277="cesta",E277="vodný tok",E277="existujúca zástavba",E277="prístupový pás",E277="malý zvyšok"),0,IF(B277&gt;=2000,INT(B277/300),MIN(4,MAX(1,INT(B277/300)))))</f>
        <v>2</v>
      </c>
    </row>
    <row r="278" customFormat="false" ht="15" hidden="false" customHeight="false" outlineLevel="0" collapsed="false">
      <c r="A278" s="6" t="s">
        <v>397</v>
      </c>
      <c r="B278" s="11" t="n">
        <v>72</v>
      </c>
      <c r="C278" s="16" t="n">
        <v>4.4</v>
      </c>
      <c r="D278" s="16" t="n">
        <v>17</v>
      </c>
      <c r="E278" s="6" t="s">
        <v>114</v>
      </c>
      <c r="F278" s="6" t="s">
        <v>108</v>
      </c>
      <c r="G278" s="6"/>
      <c r="H278" s="11" t="n">
        <v>0</v>
      </c>
      <c r="I278" s="15" t="n">
        <f aca="false">IF(B278&gt;0,MIN(1,H278/B278),0)</f>
        <v>0</v>
      </c>
      <c r="J278" s="6" t="n">
        <f aca="false">IF(OR(E278="cesta",E278="vodný tok",E278="existujúca zástavba",E278="prístupový pás",E278="malý zvyšok"),0,IF(B278&gt;=2000,ROUND(B278/850,0),IF(E278="úzky pás (8–9 m)",0.5,1)))</f>
        <v>0</v>
      </c>
      <c r="K278" s="6" t="n">
        <f aca="false">IF(OR(G278="park + MŠ",G278="vreckový park / retencia"),0,J278)</f>
        <v>0</v>
      </c>
      <c r="L278" s="6" t="n">
        <f aca="false">IF(G278&lt;&gt;"",0,IF(E278="úzky pás (8–9 m)",1,IF(AND(OR(E278="rodinný dom",E278="veľká parcela"),B278&gt;=1100,C278&gt;=22),MAX(2,J278),J278)))</f>
        <v>0</v>
      </c>
      <c r="M278" s="6" t="n">
        <f aca="false">IF(OR(E278="cesta",E278="vodný tok",E278="existujúca zástavba",E278="prístupový pás",E278="malý zvyšok"),0,IF(B278&gt;=2000,INT(B278/300),MIN(4,MAX(1,INT(B278/300)))))</f>
        <v>0</v>
      </c>
    </row>
    <row r="279" customFormat="false" ht="15" hidden="false" customHeight="false" outlineLevel="0" collapsed="false">
      <c r="A279" s="6" t="s">
        <v>398</v>
      </c>
      <c r="B279" s="11" t="n">
        <v>71</v>
      </c>
      <c r="C279" s="16" t="n">
        <v>4.4</v>
      </c>
      <c r="D279" s="16" t="n">
        <v>16.7</v>
      </c>
      <c r="E279" s="6" t="s">
        <v>114</v>
      </c>
      <c r="F279" s="6" t="s">
        <v>108</v>
      </c>
      <c r="G279" s="6"/>
      <c r="H279" s="11" t="n">
        <v>0</v>
      </c>
      <c r="I279" s="15" t="n">
        <f aca="false">IF(B279&gt;0,MIN(1,H279/B279),0)</f>
        <v>0</v>
      </c>
      <c r="J279" s="6" t="n">
        <f aca="false">IF(OR(E279="cesta",E279="vodný tok",E279="existujúca zástavba",E279="prístupový pás",E279="malý zvyšok"),0,IF(B279&gt;=2000,ROUND(B279/850,0),IF(E279="úzky pás (8–9 m)",0.5,1)))</f>
        <v>0</v>
      </c>
      <c r="K279" s="6" t="n">
        <f aca="false">IF(OR(G279="park + MŠ",G279="vreckový park / retencia"),0,J279)</f>
        <v>0</v>
      </c>
      <c r="L279" s="6" t="n">
        <f aca="false">IF(G279&lt;&gt;"",0,IF(E279="úzky pás (8–9 m)",1,IF(AND(OR(E279="rodinný dom",E279="veľká parcela"),B279&gt;=1100,C279&gt;=22),MAX(2,J279),J279)))</f>
        <v>0</v>
      </c>
      <c r="M279" s="6" t="n">
        <f aca="false">IF(OR(E279="cesta",E279="vodný tok",E279="existujúca zástavba",E279="prístupový pás",E279="malý zvyšok"),0,IF(B279&gt;=2000,INT(B279/300),MIN(4,MAX(1,INT(B279/300)))))</f>
        <v>0</v>
      </c>
    </row>
    <row r="280" customFormat="false" ht="15" hidden="false" customHeight="false" outlineLevel="0" collapsed="false">
      <c r="A280" s="6" t="s">
        <v>399</v>
      </c>
      <c r="B280" s="11" t="n">
        <v>538</v>
      </c>
      <c r="C280" s="16" t="n">
        <v>16.7</v>
      </c>
      <c r="D280" s="16" t="n">
        <v>34.1</v>
      </c>
      <c r="E280" s="6" t="s">
        <v>136</v>
      </c>
      <c r="F280" s="6" t="s">
        <v>108</v>
      </c>
      <c r="G280" s="6"/>
      <c r="H280" s="11" t="n">
        <v>28</v>
      </c>
      <c r="I280" s="15" t="n">
        <f aca="false">IF(B280&gt;0,MIN(1,H280/B280),0)</f>
        <v>0.0520446096654275</v>
      </c>
      <c r="J280" s="6" t="n">
        <f aca="false">IF(OR(E280="cesta",E280="vodný tok",E280="existujúca zástavba",E280="prístupový pás",E280="malý zvyšok"),0,IF(B280&gt;=2000,ROUND(B280/850,0),IF(E280="úzky pás (8–9 m)",0.5,1)))</f>
        <v>1</v>
      </c>
      <c r="K280" s="6" t="n">
        <f aca="false">IF(OR(G280="park + MŠ",G280="vreckový park / retencia"),0,J280)</f>
        <v>1</v>
      </c>
      <c r="L280" s="6" t="n">
        <f aca="false">IF(G280&lt;&gt;"",0,IF(E280="úzky pás (8–9 m)",1,IF(AND(OR(E280="rodinný dom",E280="veľká parcela"),B280&gt;=1100,C280&gt;=22),MAX(2,J280),J280)))</f>
        <v>1</v>
      </c>
      <c r="M280" s="6" t="n">
        <f aca="false">IF(OR(E280="cesta",E280="vodný tok",E280="existujúca zástavba",E280="prístupový pás",E280="malý zvyšok"),0,IF(B280&gt;=2000,INT(B280/300),MIN(4,MAX(1,INT(B280/300)))))</f>
        <v>1</v>
      </c>
    </row>
    <row r="281" customFormat="false" ht="15" hidden="false" customHeight="false" outlineLevel="0" collapsed="false">
      <c r="A281" s="6" t="s">
        <v>400</v>
      </c>
      <c r="B281" s="11" t="n">
        <v>392</v>
      </c>
      <c r="C281" s="16" t="n">
        <v>12.4</v>
      </c>
      <c r="D281" s="16" t="n">
        <v>31.8</v>
      </c>
      <c r="E281" s="6" t="s">
        <v>147</v>
      </c>
      <c r="F281" s="6" t="s">
        <v>108</v>
      </c>
      <c r="G281" s="6"/>
      <c r="H281" s="11" t="n">
        <v>21</v>
      </c>
      <c r="I281" s="15" t="n">
        <f aca="false">IF(B281&gt;0,MIN(1,H281/B281),0)</f>
        <v>0.0535714285714286</v>
      </c>
      <c r="J281" s="6" t="n">
        <f aca="false">IF(OR(E281="cesta",E281="vodný tok",E281="existujúca zástavba",E281="prístupový pás",E281="malý zvyšok"),0,IF(B281&gt;=2000,ROUND(B281/850,0),IF(E281="úzky pás (8–9 m)",0.5,1)))</f>
        <v>1</v>
      </c>
      <c r="K281" s="6" t="n">
        <f aca="false">IF(OR(G281="park + MŠ",G281="vreckový park / retencia"),0,J281)</f>
        <v>1</v>
      </c>
      <c r="L281" s="6" t="n">
        <f aca="false">IF(G281&lt;&gt;"",0,IF(E281="úzky pás (8–9 m)",1,IF(AND(OR(E281="rodinný dom",E281="veľká parcela"),B281&gt;=1100,C281&gt;=22),MAX(2,J281),J281)))</f>
        <v>1</v>
      </c>
      <c r="M281" s="6" t="n">
        <f aca="false">IF(OR(E281="cesta",E281="vodný tok",E281="existujúca zástavba",E281="prístupový pás",E281="malý zvyšok"),0,IF(B281&gt;=2000,INT(B281/300),MIN(4,MAX(1,INT(B281/300)))))</f>
        <v>1</v>
      </c>
    </row>
    <row r="282" customFormat="false" ht="15" hidden="false" customHeight="false" outlineLevel="0" collapsed="false">
      <c r="A282" s="6" t="s">
        <v>401</v>
      </c>
      <c r="B282" s="11" t="n">
        <v>54</v>
      </c>
      <c r="C282" s="16" t="n">
        <v>4.5</v>
      </c>
      <c r="D282" s="16" t="n">
        <v>12.5</v>
      </c>
      <c r="E282" s="6" t="s">
        <v>114</v>
      </c>
      <c r="F282" s="6" t="s">
        <v>108</v>
      </c>
      <c r="G282" s="6"/>
      <c r="H282" s="11" t="n">
        <v>0</v>
      </c>
      <c r="I282" s="15" t="n">
        <f aca="false">IF(B282&gt;0,MIN(1,H282/B282),0)</f>
        <v>0</v>
      </c>
      <c r="J282" s="6" t="n">
        <f aca="false">IF(OR(E282="cesta",E282="vodný tok",E282="existujúca zástavba",E282="prístupový pás",E282="malý zvyšok"),0,IF(B282&gt;=2000,ROUND(B282/850,0),IF(E282="úzky pás (8–9 m)",0.5,1)))</f>
        <v>0</v>
      </c>
      <c r="K282" s="6" t="n">
        <f aca="false">IF(OR(G282="park + MŠ",G282="vreckový park / retencia"),0,J282)</f>
        <v>0</v>
      </c>
      <c r="L282" s="6" t="n">
        <f aca="false">IF(G282&lt;&gt;"",0,IF(E282="úzky pás (8–9 m)",1,IF(AND(OR(E282="rodinný dom",E282="veľká parcela"),B282&gt;=1100,C282&gt;=22),MAX(2,J282),J282)))</f>
        <v>0</v>
      </c>
      <c r="M282" s="6" t="n">
        <f aca="false">IF(OR(E282="cesta",E282="vodný tok",E282="existujúca zástavba",E282="prístupový pás",E282="malý zvyšok"),0,IF(B282&gt;=2000,INT(B282/300),MIN(4,MAX(1,INT(B282/300)))))</f>
        <v>0</v>
      </c>
    </row>
    <row r="283" customFormat="false" ht="15" hidden="false" customHeight="false" outlineLevel="0" collapsed="false">
      <c r="A283" s="6" t="s">
        <v>402</v>
      </c>
      <c r="B283" s="11" t="n">
        <v>70</v>
      </c>
      <c r="C283" s="16" t="n">
        <v>4.5</v>
      </c>
      <c r="D283" s="16" t="n">
        <v>15.6</v>
      </c>
      <c r="E283" s="6" t="s">
        <v>114</v>
      </c>
      <c r="F283" s="6" t="s">
        <v>108</v>
      </c>
      <c r="G283" s="6"/>
      <c r="H283" s="11" t="n">
        <v>0</v>
      </c>
      <c r="I283" s="15" t="n">
        <f aca="false">IF(B283&gt;0,MIN(1,H283/B283),0)</f>
        <v>0</v>
      </c>
      <c r="J283" s="6" t="n">
        <f aca="false">IF(OR(E283="cesta",E283="vodný tok",E283="existujúca zástavba",E283="prístupový pás",E283="malý zvyšok"),0,IF(B283&gt;=2000,ROUND(B283/850,0),IF(E283="úzky pás (8–9 m)",0.5,1)))</f>
        <v>0</v>
      </c>
      <c r="K283" s="6" t="n">
        <f aca="false">IF(OR(G283="park + MŠ",G283="vreckový park / retencia"),0,J283)</f>
        <v>0</v>
      </c>
      <c r="L283" s="6" t="n">
        <f aca="false">IF(G283&lt;&gt;"",0,IF(E283="úzky pás (8–9 m)",1,IF(AND(OR(E283="rodinný dom",E283="veľká parcela"),B283&gt;=1100,C283&gt;=22),MAX(2,J283),J283)))</f>
        <v>0</v>
      </c>
      <c r="M283" s="6" t="n">
        <f aca="false">IF(OR(E283="cesta",E283="vodný tok",E283="existujúca zástavba",E283="prístupový pás",E283="malý zvyšok"),0,IF(B283&gt;=2000,INT(B283/300),MIN(4,MAX(1,INT(B283/300)))))</f>
        <v>0</v>
      </c>
    </row>
    <row r="284" customFormat="false" ht="15" hidden="false" customHeight="false" outlineLevel="0" collapsed="false">
      <c r="A284" s="6" t="s">
        <v>403</v>
      </c>
      <c r="B284" s="11" t="n">
        <v>493</v>
      </c>
      <c r="C284" s="16" t="n">
        <v>15.6</v>
      </c>
      <c r="D284" s="16" t="n">
        <v>31.8</v>
      </c>
      <c r="E284" s="6" t="s">
        <v>136</v>
      </c>
      <c r="F284" s="6" t="s">
        <v>108</v>
      </c>
      <c r="G284" s="6"/>
      <c r="H284" s="11" t="n">
        <v>26</v>
      </c>
      <c r="I284" s="15" t="n">
        <f aca="false">IF(B284&gt;0,MIN(1,H284/B284),0)</f>
        <v>0.0527383367139959</v>
      </c>
      <c r="J284" s="6" t="n">
        <f aca="false">IF(OR(E284="cesta",E284="vodný tok",E284="existujúca zástavba",E284="prístupový pás",E284="malý zvyšok"),0,IF(B284&gt;=2000,ROUND(B284/850,0),IF(E284="úzky pás (8–9 m)",0.5,1)))</f>
        <v>1</v>
      </c>
      <c r="K284" s="6" t="n">
        <f aca="false">IF(OR(G284="park + MŠ",G284="vreckový park / retencia"),0,J284)</f>
        <v>1</v>
      </c>
      <c r="L284" s="6" t="n">
        <f aca="false">IF(G284&lt;&gt;"",0,IF(E284="úzky pás (8–9 m)",1,IF(AND(OR(E284="rodinný dom",E284="veľká parcela"),B284&gt;=1100,C284&gt;=22),MAX(2,J284),J284)))</f>
        <v>1</v>
      </c>
      <c r="M284" s="6" t="n">
        <f aca="false">IF(OR(E284="cesta",E284="vodný tok",E284="existujúca zástavba",E284="prístupový pás",E284="malý zvyšok"),0,IF(B284&gt;=2000,INT(B284/300),MIN(4,MAX(1,INT(B284/300)))))</f>
        <v>1</v>
      </c>
    </row>
    <row r="285" customFormat="false" ht="15" hidden="false" customHeight="false" outlineLevel="0" collapsed="false">
      <c r="A285" s="6" t="s">
        <v>404</v>
      </c>
      <c r="B285" s="11" t="n">
        <v>513</v>
      </c>
      <c r="C285" s="16" t="n">
        <v>16.3</v>
      </c>
      <c r="D285" s="16" t="n">
        <v>31.9</v>
      </c>
      <c r="E285" s="6" t="s">
        <v>136</v>
      </c>
      <c r="F285" s="6" t="s">
        <v>108</v>
      </c>
      <c r="G285" s="6"/>
      <c r="H285" s="11" t="n">
        <v>27</v>
      </c>
      <c r="I285" s="15" t="n">
        <f aca="false">IF(B285&gt;0,MIN(1,H285/B285),0)</f>
        <v>0.0526315789473684</v>
      </c>
      <c r="J285" s="6" t="n">
        <f aca="false">IF(OR(E285="cesta",E285="vodný tok",E285="existujúca zástavba",E285="prístupový pás",E285="malý zvyšok"),0,IF(B285&gt;=2000,ROUND(B285/850,0),IF(E285="úzky pás (8–9 m)",0.5,1)))</f>
        <v>1</v>
      </c>
      <c r="K285" s="6" t="n">
        <f aca="false">IF(OR(G285="park + MŠ",G285="vreckový park / retencia"),0,J285)</f>
        <v>1</v>
      </c>
      <c r="L285" s="6" t="n">
        <f aca="false">IF(G285&lt;&gt;"",0,IF(E285="úzky pás (8–9 m)",1,IF(AND(OR(E285="rodinný dom",E285="veľká parcela"),B285&gt;=1100,C285&gt;=22),MAX(2,J285),J285)))</f>
        <v>1</v>
      </c>
      <c r="M285" s="6" t="n">
        <f aca="false">IF(OR(E285="cesta",E285="vodný tok",E285="existujúca zástavba",E285="prístupový pás",E285="malý zvyšok"),0,IF(B285&gt;=2000,INT(B285/300),MIN(4,MAX(1,INT(B285/300)))))</f>
        <v>1</v>
      </c>
    </row>
    <row r="286" customFormat="false" ht="15" hidden="false" customHeight="false" outlineLevel="0" collapsed="false">
      <c r="A286" s="6" t="s">
        <v>405</v>
      </c>
      <c r="B286" s="11" t="n">
        <v>71</v>
      </c>
      <c r="C286" s="16" t="n">
        <v>4.5</v>
      </c>
      <c r="D286" s="16" t="n">
        <v>16.1</v>
      </c>
      <c r="E286" s="6" t="s">
        <v>114</v>
      </c>
      <c r="F286" s="6" t="s">
        <v>108</v>
      </c>
      <c r="G286" s="6"/>
      <c r="H286" s="11" t="n">
        <v>0</v>
      </c>
      <c r="I286" s="15" t="n">
        <f aca="false">IF(B286&gt;0,MIN(1,H286/B286),0)</f>
        <v>0</v>
      </c>
      <c r="J286" s="6" t="n">
        <f aca="false">IF(OR(E286="cesta",E286="vodný tok",E286="existujúca zástavba",E286="prístupový pás",E286="malý zvyšok"),0,IF(B286&gt;=2000,ROUND(B286/850,0),IF(E286="úzky pás (8–9 m)",0.5,1)))</f>
        <v>0</v>
      </c>
      <c r="K286" s="6" t="n">
        <f aca="false">IF(OR(G286="park + MŠ",G286="vreckový park / retencia"),0,J286)</f>
        <v>0</v>
      </c>
      <c r="L286" s="6" t="n">
        <f aca="false">IF(G286&lt;&gt;"",0,IF(E286="úzky pás (8–9 m)",1,IF(AND(OR(E286="rodinný dom",E286="veľká parcela"),B286&gt;=1100,C286&gt;=22),MAX(2,J286),J286)))</f>
        <v>0</v>
      </c>
      <c r="M286" s="6" t="n">
        <f aca="false">IF(OR(E286="cesta",E286="vodný tok",E286="existujúca zástavba",E286="prístupový pás",E286="malý zvyšok"),0,IF(B286&gt;=2000,INT(B286/300),MIN(4,MAX(1,INT(B286/300)))))</f>
        <v>0</v>
      </c>
    </row>
    <row r="287" customFormat="false" ht="15" hidden="false" customHeight="false" outlineLevel="0" collapsed="false">
      <c r="A287" s="6" t="s">
        <v>406</v>
      </c>
      <c r="B287" s="11" t="n">
        <v>54</v>
      </c>
      <c r="C287" s="16" t="n">
        <v>4.4</v>
      </c>
      <c r="D287" s="16" t="n">
        <v>12.4</v>
      </c>
      <c r="E287" s="6" t="s">
        <v>114</v>
      </c>
      <c r="F287" s="6" t="s">
        <v>108</v>
      </c>
      <c r="G287" s="6"/>
      <c r="H287" s="11" t="n">
        <v>0</v>
      </c>
      <c r="I287" s="15" t="n">
        <f aca="false">IF(B287&gt;0,MIN(1,H287/B287),0)</f>
        <v>0</v>
      </c>
      <c r="J287" s="6" t="n">
        <f aca="false">IF(OR(E287="cesta",E287="vodný tok",E287="existujúca zástavba",E287="prístupový pás",E287="malý zvyšok"),0,IF(B287&gt;=2000,ROUND(B287/850,0),IF(E287="úzky pás (8–9 m)",0.5,1)))</f>
        <v>0</v>
      </c>
      <c r="K287" s="6" t="n">
        <f aca="false">IF(OR(G287="park + MŠ",G287="vreckový park / retencia"),0,J287)</f>
        <v>0</v>
      </c>
      <c r="L287" s="6" t="n">
        <f aca="false">IF(G287&lt;&gt;"",0,IF(E287="úzky pás (8–9 m)",1,IF(AND(OR(E287="rodinný dom",E287="veľká parcela"),B287&gt;=1100,C287&gt;=22),MAX(2,J287),J287)))</f>
        <v>0</v>
      </c>
      <c r="M287" s="6" t="n">
        <f aca="false">IF(OR(E287="cesta",E287="vodný tok",E287="existujúca zástavba",E287="prístupový pás",E287="malý zvyšok"),0,IF(B287&gt;=2000,INT(B287/300),MIN(4,MAX(1,INT(B287/300)))))</f>
        <v>0</v>
      </c>
    </row>
    <row r="288" customFormat="false" ht="15" hidden="false" customHeight="false" outlineLevel="0" collapsed="false">
      <c r="A288" s="6" t="s">
        <v>407</v>
      </c>
      <c r="B288" s="11" t="n">
        <v>386</v>
      </c>
      <c r="C288" s="16" t="n">
        <v>12.4</v>
      </c>
      <c r="D288" s="16" t="n">
        <v>31.8</v>
      </c>
      <c r="E288" s="6" t="s">
        <v>147</v>
      </c>
      <c r="F288" s="6" t="s">
        <v>108</v>
      </c>
      <c r="G288" s="6"/>
      <c r="H288" s="11" t="n">
        <v>20</v>
      </c>
      <c r="I288" s="15" t="n">
        <f aca="false">IF(B288&gt;0,MIN(1,H288/B288),0)</f>
        <v>0.0518134715025907</v>
      </c>
      <c r="J288" s="6" t="n">
        <f aca="false">IF(OR(E288="cesta",E288="vodný tok",E288="existujúca zástavba",E288="prístupový pás",E288="malý zvyšok"),0,IF(B288&gt;=2000,ROUND(B288/850,0),IF(E288="úzky pás (8–9 m)",0.5,1)))</f>
        <v>1</v>
      </c>
      <c r="K288" s="6" t="n">
        <f aca="false">IF(OR(G288="park + MŠ",G288="vreckový park / retencia"),0,J288)</f>
        <v>1</v>
      </c>
      <c r="L288" s="6" t="n">
        <f aca="false">IF(G288&lt;&gt;"",0,IF(E288="úzky pás (8–9 m)",1,IF(AND(OR(E288="rodinný dom",E288="veľká parcela"),B288&gt;=1100,C288&gt;=22),MAX(2,J288),J288)))</f>
        <v>1</v>
      </c>
      <c r="M288" s="6" t="n">
        <f aca="false">IF(OR(E288="cesta",E288="vodný tok",E288="existujúca zástavba",E288="prístupový pás",E288="malý zvyšok"),0,IF(B288&gt;=2000,INT(B288/300),MIN(4,MAX(1,INT(B288/300)))))</f>
        <v>1</v>
      </c>
    </row>
    <row r="289" customFormat="false" ht="15" hidden="false" customHeight="false" outlineLevel="0" collapsed="false">
      <c r="A289" s="6" t="s">
        <v>408</v>
      </c>
      <c r="B289" s="11" t="n">
        <v>490</v>
      </c>
      <c r="C289" s="16" t="n">
        <v>15.5</v>
      </c>
      <c r="D289" s="16" t="n">
        <v>31.9</v>
      </c>
      <c r="E289" s="6" t="s">
        <v>136</v>
      </c>
      <c r="F289" s="6" t="s">
        <v>108</v>
      </c>
      <c r="G289" s="6"/>
      <c r="H289" s="11" t="n">
        <v>26</v>
      </c>
      <c r="I289" s="15" t="n">
        <f aca="false">IF(B289&gt;0,MIN(1,H289/B289),0)</f>
        <v>0.0530612244897959</v>
      </c>
      <c r="J289" s="6" t="n">
        <f aca="false">IF(OR(E289="cesta",E289="vodný tok",E289="existujúca zástavba",E289="prístupový pás",E289="malý zvyšok"),0,IF(B289&gt;=2000,ROUND(B289/850,0),IF(E289="úzky pás (8–9 m)",0.5,1)))</f>
        <v>1</v>
      </c>
      <c r="K289" s="6" t="n">
        <f aca="false">IF(OR(G289="park + MŠ",G289="vreckový park / retencia"),0,J289)</f>
        <v>1</v>
      </c>
      <c r="L289" s="6" t="n">
        <f aca="false">IF(G289&lt;&gt;"",0,IF(E289="úzky pás (8–9 m)",1,IF(AND(OR(E289="rodinný dom",E289="veľká parcela"),B289&gt;=1100,C289&gt;=22),MAX(2,J289),J289)))</f>
        <v>1</v>
      </c>
      <c r="M289" s="6" t="n">
        <f aca="false">IF(OR(E289="cesta",E289="vodný tok",E289="existujúca zástavba",E289="prístupový pás",E289="malý zvyšok"),0,IF(B289&gt;=2000,INT(B289/300),MIN(4,MAX(1,INT(B289/300)))))</f>
        <v>1</v>
      </c>
    </row>
    <row r="290" customFormat="false" ht="15" hidden="false" customHeight="false" outlineLevel="0" collapsed="false">
      <c r="A290" s="6" t="s">
        <v>409</v>
      </c>
      <c r="B290" s="11" t="n">
        <v>68</v>
      </c>
      <c r="C290" s="16" t="n">
        <v>4.4</v>
      </c>
      <c r="D290" s="16" t="n">
        <v>15.6</v>
      </c>
      <c r="E290" s="6" t="s">
        <v>114</v>
      </c>
      <c r="F290" s="6" t="s">
        <v>108</v>
      </c>
      <c r="G290" s="6"/>
      <c r="H290" s="11" t="n">
        <v>0</v>
      </c>
      <c r="I290" s="15" t="n">
        <f aca="false">IF(B290&gt;0,MIN(1,H290/B290),0)</f>
        <v>0</v>
      </c>
      <c r="J290" s="6" t="n">
        <f aca="false">IF(OR(E290="cesta",E290="vodný tok",E290="existujúca zástavba",E290="prístupový pás",E290="malý zvyšok"),0,IF(B290&gt;=2000,ROUND(B290/850,0),IF(E290="úzky pás (8–9 m)",0.5,1)))</f>
        <v>0</v>
      </c>
      <c r="K290" s="6" t="n">
        <f aca="false">IF(OR(G290="park + MŠ",G290="vreckový park / retencia"),0,J290)</f>
        <v>0</v>
      </c>
      <c r="L290" s="6" t="n">
        <f aca="false">IF(G290&lt;&gt;"",0,IF(E290="úzky pás (8–9 m)",1,IF(AND(OR(E290="rodinný dom",E290="veľká parcela"),B290&gt;=1100,C290&gt;=22),MAX(2,J290),J290)))</f>
        <v>0</v>
      </c>
      <c r="M290" s="6" t="n">
        <f aca="false">IF(OR(E290="cesta",E290="vodný tok",E290="existujúca zástavba",E290="prístupový pás",E290="malý zvyšok"),0,IF(B290&gt;=2000,INT(B290/300),MIN(4,MAX(1,INT(B290/300)))))</f>
        <v>0</v>
      </c>
    </row>
    <row r="291" customFormat="false" ht="15" hidden="false" customHeight="false" outlineLevel="0" collapsed="false">
      <c r="A291" s="6" t="s">
        <v>410</v>
      </c>
      <c r="B291" s="11" t="n">
        <v>69</v>
      </c>
      <c r="C291" s="16" t="n">
        <v>4.5</v>
      </c>
      <c r="D291" s="16" t="n">
        <v>15.6</v>
      </c>
      <c r="E291" s="6" t="s">
        <v>114</v>
      </c>
      <c r="F291" s="6" t="s">
        <v>108</v>
      </c>
      <c r="G291" s="6"/>
      <c r="H291" s="11" t="n">
        <v>0</v>
      </c>
      <c r="I291" s="15" t="n">
        <f aca="false">IF(B291&gt;0,MIN(1,H291/B291),0)</f>
        <v>0</v>
      </c>
      <c r="J291" s="6" t="n">
        <f aca="false">IF(OR(E291="cesta",E291="vodný tok",E291="existujúca zástavba",E291="prístupový pás",E291="malý zvyšok"),0,IF(B291&gt;=2000,ROUND(B291/850,0),IF(E291="úzky pás (8–9 m)",0.5,1)))</f>
        <v>0</v>
      </c>
      <c r="K291" s="6" t="n">
        <f aca="false">IF(OR(G291="park + MŠ",G291="vreckový park / retencia"),0,J291)</f>
        <v>0</v>
      </c>
      <c r="L291" s="6" t="n">
        <f aca="false">IF(G291&lt;&gt;"",0,IF(E291="úzky pás (8–9 m)",1,IF(AND(OR(E291="rodinný dom",E291="veľká parcela"),B291&gt;=1100,C291&gt;=22),MAX(2,J291),J291)))</f>
        <v>0</v>
      </c>
      <c r="M291" s="6" t="n">
        <f aca="false">IF(OR(E291="cesta",E291="vodný tok",E291="existujúca zástavba",E291="prístupový pás",E291="malý zvyšok"),0,IF(B291&gt;=2000,INT(B291/300),MIN(4,MAX(1,INT(B291/300)))))</f>
        <v>0</v>
      </c>
    </row>
    <row r="292" customFormat="false" ht="15" hidden="false" customHeight="false" outlineLevel="0" collapsed="false">
      <c r="A292" s="6" t="s">
        <v>411</v>
      </c>
      <c r="B292" s="11" t="n">
        <v>489</v>
      </c>
      <c r="C292" s="16" t="n">
        <v>15.5</v>
      </c>
      <c r="D292" s="16" t="n">
        <v>31.7</v>
      </c>
      <c r="E292" s="6" t="s">
        <v>136</v>
      </c>
      <c r="F292" s="6" t="s">
        <v>108</v>
      </c>
      <c r="G292" s="6"/>
      <c r="H292" s="11" t="n">
        <v>26</v>
      </c>
      <c r="I292" s="15" t="n">
        <f aca="false">IF(B292&gt;0,MIN(1,H292/B292),0)</f>
        <v>0.0531697341513292</v>
      </c>
      <c r="J292" s="6" t="n">
        <f aca="false">IF(OR(E292="cesta",E292="vodný tok",E292="existujúca zástavba",E292="prístupový pás",E292="malý zvyšok"),0,IF(B292&gt;=2000,ROUND(B292/850,0),IF(E292="úzky pás (8–9 m)",0.5,1)))</f>
        <v>1</v>
      </c>
      <c r="K292" s="6" t="n">
        <f aca="false">IF(OR(G292="park + MŠ",G292="vreckový park / retencia"),0,J292)</f>
        <v>1</v>
      </c>
      <c r="L292" s="6" t="n">
        <f aca="false">IF(G292&lt;&gt;"",0,IF(E292="úzky pás (8–9 m)",1,IF(AND(OR(E292="rodinný dom",E292="veľká parcela"),B292&gt;=1100,C292&gt;=22),MAX(2,J292),J292)))</f>
        <v>1</v>
      </c>
      <c r="M292" s="6" t="n">
        <f aca="false">IF(OR(E292="cesta",E292="vodný tok",E292="existujúca zástavba",E292="prístupový pás",E292="malý zvyšok"),0,IF(B292&gt;=2000,INT(B292/300),MIN(4,MAX(1,INT(B292/300)))))</f>
        <v>1</v>
      </c>
    </row>
    <row r="293" customFormat="false" ht="15" hidden="false" customHeight="false" outlineLevel="0" collapsed="false">
      <c r="A293" s="6" t="s">
        <v>412</v>
      </c>
      <c r="B293" s="11" t="n">
        <v>488</v>
      </c>
      <c r="C293" s="16" t="n">
        <v>15.6</v>
      </c>
      <c r="D293" s="16" t="n">
        <v>31.7</v>
      </c>
      <c r="E293" s="6" t="s">
        <v>136</v>
      </c>
      <c r="F293" s="6" t="s">
        <v>108</v>
      </c>
      <c r="G293" s="6"/>
      <c r="H293" s="11" t="n">
        <v>26</v>
      </c>
      <c r="I293" s="15" t="n">
        <f aca="false">IF(B293&gt;0,MIN(1,H293/B293),0)</f>
        <v>0.0532786885245902</v>
      </c>
      <c r="J293" s="6" t="n">
        <f aca="false">IF(OR(E293="cesta",E293="vodný tok",E293="existujúca zástavba",E293="prístupový pás",E293="malý zvyšok"),0,IF(B293&gt;=2000,ROUND(B293/850,0),IF(E293="úzky pás (8–9 m)",0.5,1)))</f>
        <v>1</v>
      </c>
      <c r="K293" s="6" t="n">
        <f aca="false">IF(OR(G293="park + MŠ",G293="vreckový park / retencia"),0,J293)</f>
        <v>1</v>
      </c>
      <c r="L293" s="6" t="n">
        <f aca="false">IF(G293&lt;&gt;"",0,IF(E293="úzky pás (8–9 m)",1,IF(AND(OR(E293="rodinný dom",E293="veľká parcela"),B293&gt;=1100,C293&gt;=22),MAX(2,J293),J293)))</f>
        <v>1</v>
      </c>
      <c r="M293" s="6" t="n">
        <f aca="false">IF(OR(E293="cesta",E293="vodný tok",E293="existujúca zástavba",E293="prístupový pás",E293="malý zvyšok"),0,IF(B293&gt;=2000,INT(B293/300),MIN(4,MAX(1,INT(B293/300)))))</f>
        <v>1</v>
      </c>
    </row>
    <row r="294" customFormat="false" ht="15" hidden="false" customHeight="false" outlineLevel="0" collapsed="false">
      <c r="A294" s="6" t="s">
        <v>413</v>
      </c>
      <c r="B294" s="11" t="n">
        <v>70</v>
      </c>
      <c r="C294" s="16" t="n">
        <v>4.5</v>
      </c>
      <c r="D294" s="16" t="n">
        <v>15.6</v>
      </c>
      <c r="E294" s="6" t="s">
        <v>114</v>
      </c>
      <c r="F294" s="6" t="s">
        <v>108</v>
      </c>
      <c r="G294" s="6"/>
      <c r="H294" s="11" t="n">
        <v>0</v>
      </c>
      <c r="I294" s="15" t="n">
        <f aca="false">IF(B294&gt;0,MIN(1,H294/B294),0)</f>
        <v>0</v>
      </c>
      <c r="J294" s="6" t="n">
        <f aca="false">IF(OR(E294="cesta",E294="vodný tok",E294="existujúca zástavba",E294="prístupový pás",E294="malý zvyšok"),0,IF(B294&gt;=2000,ROUND(B294/850,0),IF(E294="úzky pás (8–9 m)",0.5,1)))</f>
        <v>0</v>
      </c>
      <c r="K294" s="6" t="n">
        <f aca="false">IF(OR(G294="park + MŠ",G294="vreckový park / retencia"),0,J294)</f>
        <v>0</v>
      </c>
      <c r="L294" s="6" t="n">
        <f aca="false">IF(G294&lt;&gt;"",0,IF(E294="úzky pás (8–9 m)",1,IF(AND(OR(E294="rodinný dom",E294="veľká parcela"),B294&gt;=1100,C294&gt;=22),MAX(2,J294),J294)))</f>
        <v>0</v>
      </c>
      <c r="M294" s="6" t="n">
        <f aca="false">IF(OR(E294="cesta",E294="vodný tok",E294="existujúca zástavba",E294="prístupový pás",E294="malý zvyšok"),0,IF(B294&gt;=2000,INT(B294/300),MIN(4,MAX(1,INT(B294/300)))))</f>
        <v>0</v>
      </c>
    </row>
    <row r="295" customFormat="false" ht="15" hidden="false" customHeight="false" outlineLevel="0" collapsed="false">
      <c r="A295" s="6" t="s">
        <v>414</v>
      </c>
      <c r="B295" s="11" t="n">
        <v>70</v>
      </c>
      <c r="C295" s="16" t="n">
        <v>4.6</v>
      </c>
      <c r="D295" s="16" t="n">
        <v>15.6</v>
      </c>
      <c r="E295" s="6" t="s">
        <v>114</v>
      </c>
      <c r="F295" s="6" t="s">
        <v>108</v>
      </c>
      <c r="G295" s="6"/>
      <c r="H295" s="11" t="n">
        <v>0</v>
      </c>
      <c r="I295" s="15" t="n">
        <f aca="false">IF(B295&gt;0,MIN(1,H295/B295),0)</f>
        <v>0</v>
      </c>
      <c r="J295" s="6" t="n">
        <f aca="false">IF(OR(E295="cesta",E295="vodný tok",E295="existujúca zástavba",E295="prístupový pás",E295="malý zvyšok"),0,IF(B295&gt;=2000,ROUND(B295/850,0),IF(E295="úzky pás (8–9 m)",0.5,1)))</f>
        <v>0</v>
      </c>
      <c r="K295" s="6" t="n">
        <f aca="false">IF(OR(G295="park + MŠ",G295="vreckový park / retencia"),0,J295)</f>
        <v>0</v>
      </c>
      <c r="L295" s="6" t="n">
        <f aca="false">IF(G295&lt;&gt;"",0,IF(E295="úzky pás (8–9 m)",1,IF(AND(OR(E295="rodinný dom",E295="veľká parcela"),B295&gt;=1100,C295&gt;=22),MAX(2,J295),J295)))</f>
        <v>0</v>
      </c>
      <c r="M295" s="6" t="n">
        <f aca="false">IF(OR(E295="cesta",E295="vodný tok",E295="existujúca zástavba",E295="prístupový pás",E295="malý zvyšok"),0,IF(B295&gt;=2000,INT(B295/300),MIN(4,MAX(1,INT(B295/300)))))</f>
        <v>0</v>
      </c>
    </row>
    <row r="296" customFormat="false" ht="15" hidden="false" customHeight="false" outlineLevel="0" collapsed="false">
      <c r="A296" s="6" t="s">
        <v>415</v>
      </c>
      <c r="B296" s="11" t="n">
        <v>488</v>
      </c>
      <c r="C296" s="16" t="n">
        <v>15.5</v>
      </c>
      <c r="D296" s="16" t="n">
        <v>31.7</v>
      </c>
      <c r="E296" s="6" t="s">
        <v>136</v>
      </c>
      <c r="F296" s="6" t="s">
        <v>108</v>
      </c>
      <c r="G296" s="6"/>
      <c r="H296" s="11" t="n">
        <v>26</v>
      </c>
      <c r="I296" s="15" t="n">
        <f aca="false">IF(B296&gt;0,MIN(1,H296/B296),0)</f>
        <v>0.0532786885245902</v>
      </c>
      <c r="J296" s="6" t="n">
        <f aca="false">IF(OR(E296="cesta",E296="vodný tok",E296="existujúca zástavba",E296="prístupový pás",E296="malý zvyšok"),0,IF(B296&gt;=2000,ROUND(B296/850,0),IF(E296="úzky pás (8–9 m)",0.5,1)))</f>
        <v>1</v>
      </c>
      <c r="K296" s="6" t="n">
        <f aca="false">IF(OR(G296="park + MŠ",G296="vreckový park / retencia"),0,J296)</f>
        <v>1</v>
      </c>
      <c r="L296" s="6" t="n">
        <f aca="false">IF(G296&lt;&gt;"",0,IF(E296="úzky pás (8–9 m)",1,IF(AND(OR(E296="rodinný dom",E296="veľká parcela"),B296&gt;=1100,C296&gt;=22),MAX(2,J296),J296)))</f>
        <v>1</v>
      </c>
      <c r="M296" s="6" t="n">
        <f aca="false">IF(OR(E296="cesta",E296="vodný tok",E296="existujúca zástavba",E296="prístupový pás",E296="malý zvyšok"),0,IF(B296&gt;=2000,INT(B296/300),MIN(4,MAX(1,INT(B296/300)))))</f>
        <v>1</v>
      </c>
    </row>
    <row r="297" customFormat="false" ht="15" hidden="false" customHeight="false" outlineLevel="0" collapsed="false">
      <c r="A297" s="6" t="s">
        <v>416</v>
      </c>
      <c r="B297" s="11" t="n">
        <v>907</v>
      </c>
      <c r="C297" s="16" t="n">
        <v>29</v>
      </c>
      <c r="D297" s="16" t="n">
        <v>31.6</v>
      </c>
      <c r="E297" s="6" t="s">
        <v>136</v>
      </c>
      <c r="F297" s="6" t="s">
        <v>108</v>
      </c>
      <c r="G297" s="6"/>
      <c r="H297" s="11" t="n">
        <v>48</v>
      </c>
      <c r="I297" s="15" t="n">
        <f aca="false">IF(B297&gt;0,MIN(1,H297/B297),0)</f>
        <v>0.0529217199558986</v>
      </c>
      <c r="J297" s="6" t="n">
        <f aca="false">IF(OR(E297="cesta",E297="vodný tok",E297="existujúca zástavba",E297="prístupový pás",E297="malý zvyšok"),0,IF(B297&gt;=2000,ROUND(B297/850,0),IF(E297="úzky pás (8–9 m)",0.5,1)))</f>
        <v>1</v>
      </c>
      <c r="K297" s="6" t="n">
        <f aca="false">IF(OR(G297="park + MŠ",G297="vreckový park / retencia"),0,J297)</f>
        <v>1</v>
      </c>
      <c r="L297" s="6" t="n">
        <f aca="false">IF(G297&lt;&gt;"",0,IF(E297="úzky pás (8–9 m)",1,IF(AND(OR(E297="rodinný dom",E297="veľká parcela"),B297&gt;=1100,C297&gt;=22),MAX(2,J297),J297)))</f>
        <v>1</v>
      </c>
      <c r="M297" s="6" t="n">
        <f aca="false">IF(OR(E297="cesta",E297="vodný tok",E297="existujúca zástavba",E297="prístupový pás",E297="malý zvyšok"),0,IF(B297&gt;=2000,INT(B297/300),MIN(4,MAX(1,INT(B297/300)))))</f>
        <v>3</v>
      </c>
    </row>
    <row r="298" customFormat="false" ht="15" hidden="false" customHeight="false" outlineLevel="0" collapsed="false">
      <c r="A298" s="6" t="s">
        <v>417</v>
      </c>
      <c r="B298" s="11" t="n">
        <v>135</v>
      </c>
      <c r="C298" s="16" t="n">
        <v>4.8</v>
      </c>
      <c r="D298" s="16" t="n">
        <v>29</v>
      </c>
      <c r="E298" s="6" t="s">
        <v>132</v>
      </c>
      <c r="F298" s="6" t="s">
        <v>108</v>
      </c>
      <c r="G298" s="6"/>
      <c r="H298" s="11" t="n">
        <v>0</v>
      </c>
      <c r="I298" s="15" t="n">
        <f aca="false">IF(B298&gt;0,MIN(1,H298/B298),0)</f>
        <v>0</v>
      </c>
      <c r="J298" s="6" t="n">
        <f aca="false">IF(OR(E298="cesta",E298="vodný tok",E298="existujúca zástavba",E298="prístupový pás",E298="malý zvyšok"),0,IF(B298&gt;=2000,ROUND(B298/850,0),IF(E298="úzky pás (8–9 m)",0.5,1)))</f>
        <v>0</v>
      </c>
      <c r="K298" s="6" t="n">
        <f aca="false">IF(OR(G298="park + MŠ",G298="vreckový park / retencia"),0,J298)</f>
        <v>0</v>
      </c>
      <c r="L298" s="6" t="n">
        <f aca="false">IF(G298&lt;&gt;"",0,IF(E298="úzky pás (8–9 m)",1,IF(AND(OR(E298="rodinný dom",E298="veľká parcela"),B298&gt;=1100,C298&gt;=22),MAX(2,J298),J298)))</f>
        <v>0</v>
      </c>
      <c r="M298" s="6" t="n">
        <f aca="false">IF(OR(E298="cesta",E298="vodný tok",E298="existujúca zástavba",E298="prístupový pás",E298="malý zvyšok"),0,IF(B298&gt;=2000,INT(B298/300),MIN(4,MAX(1,INT(B298/300)))))</f>
        <v>0</v>
      </c>
    </row>
    <row r="299" customFormat="false" ht="15" hidden="false" customHeight="false" outlineLevel="0" collapsed="false">
      <c r="A299" s="6" t="s">
        <v>418</v>
      </c>
      <c r="B299" s="11" t="n">
        <v>95</v>
      </c>
      <c r="C299" s="16" t="n">
        <v>4.8</v>
      </c>
      <c r="D299" s="16" t="n">
        <v>20.6</v>
      </c>
      <c r="E299" s="6" t="s">
        <v>132</v>
      </c>
      <c r="F299" s="6" t="s">
        <v>108</v>
      </c>
      <c r="G299" s="6"/>
      <c r="H299" s="11" t="n">
        <v>0</v>
      </c>
      <c r="I299" s="15" t="n">
        <f aca="false">IF(B299&gt;0,MIN(1,H299/B299),0)</f>
        <v>0</v>
      </c>
      <c r="J299" s="6" t="n">
        <f aca="false">IF(OR(E299="cesta",E299="vodný tok",E299="existujúca zástavba",E299="prístupový pás",E299="malý zvyšok"),0,IF(B299&gt;=2000,ROUND(B299/850,0),IF(E299="úzky pás (8–9 m)",0.5,1)))</f>
        <v>0</v>
      </c>
      <c r="K299" s="6" t="n">
        <f aca="false">IF(OR(G299="park + MŠ",G299="vreckový park / retencia"),0,J299)</f>
        <v>0</v>
      </c>
      <c r="L299" s="6" t="n">
        <f aca="false">IF(G299&lt;&gt;"",0,IF(E299="úzky pás (8–9 m)",1,IF(AND(OR(E299="rodinný dom",E299="veľká parcela"),B299&gt;=1100,C299&gt;=22),MAX(2,J299),J299)))</f>
        <v>0</v>
      </c>
      <c r="M299" s="6" t="n">
        <f aca="false">IF(OR(E299="cesta",E299="vodný tok",E299="existujúca zástavba",E299="prístupový pás",E299="malý zvyšok"),0,IF(B299&gt;=2000,INT(B299/300),MIN(4,MAX(1,INT(B299/300)))))</f>
        <v>0</v>
      </c>
    </row>
    <row r="300" customFormat="false" ht="15" hidden="false" customHeight="false" outlineLevel="0" collapsed="false">
      <c r="A300" s="6" t="s">
        <v>419</v>
      </c>
      <c r="B300" s="11" t="n">
        <v>641</v>
      </c>
      <c r="C300" s="16" t="n">
        <v>20.5</v>
      </c>
      <c r="D300" s="16" t="n">
        <v>31.3</v>
      </c>
      <c r="E300" s="6" t="s">
        <v>136</v>
      </c>
      <c r="F300" s="6" t="s">
        <v>108</v>
      </c>
      <c r="G300" s="6"/>
      <c r="H300" s="11" t="n">
        <v>34</v>
      </c>
      <c r="I300" s="15" t="n">
        <f aca="false">IF(B300&gt;0,MIN(1,H300/B300),0)</f>
        <v>0.0530421216848674</v>
      </c>
      <c r="J300" s="6" t="n">
        <f aca="false">IF(OR(E300="cesta",E300="vodný tok",E300="existujúca zástavba",E300="prístupový pás",E300="malý zvyšok"),0,IF(B300&gt;=2000,ROUND(B300/850,0),IF(E300="úzky pás (8–9 m)",0.5,1)))</f>
        <v>1</v>
      </c>
      <c r="K300" s="6" t="n">
        <f aca="false">IF(OR(G300="park + MŠ",G300="vreckový park / retencia"),0,J300)</f>
        <v>1</v>
      </c>
      <c r="L300" s="6" t="n">
        <f aca="false">IF(G300&lt;&gt;"",0,IF(E300="úzky pás (8–9 m)",1,IF(AND(OR(E300="rodinný dom",E300="veľká parcela"),B300&gt;=1100,C300&gt;=22),MAX(2,J300),J300)))</f>
        <v>1</v>
      </c>
      <c r="M300" s="6" t="n">
        <f aca="false">IF(OR(E300="cesta",E300="vodný tok",E300="existujúca zástavba",E300="prístupový pás",E300="malý zvyšok"),0,IF(B300&gt;=2000,INT(B300/300),MIN(4,MAX(1,INT(B300/300)))))</f>
        <v>2</v>
      </c>
    </row>
    <row r="301" customFormat="false" ht="15" hidden="false" customHeight="false" outlineLevel="0" collapsed="false">
      <c r="A301" s="6" t="s">
        <v>420</v>
      </c>
      <c r="B301" s="11" t="n">
        <v>350</v>
      </c>
      <c r="C301" s="16" t="n">
        <v>11.2</v>
      </c>
      <c r="D301" s="16" t="n">
        <v>31.5</v>
      </c>
      <c r="E301" s="6" t="s">
        <v>147</v>
      </c>
      <c r="F301" s="6" t="s">
        <v>108</v>
      </c>
      <c r="G301" s="6"/>
      <c r="H301" s="11" t="n">
        <v>18</v>
      </c>
      <c r="I301" s="15" t="n">
        <f aca="false">IF(B301&gt;0,MIN(1,H301/B301),0)</f>
        <v>0.0514285714285714</v>
      </c>
      <c r="J301" s="6" t="n">
        <f aca="false">IF(OR(E301="cesta",E301="vodný tok",E301="existujúca zástavba",E301="prístupový pás",E301="malý zvyšok"),0,IF(B301&gt;=2000,ROUND(B301/850,0),IF(E301="úzky pás (8–9 m)",0.5,1)))</f>
        <v>1</v>
      </c>
      <c r="K301" s="6" t="n">
        <f aca="false">IF(OR(G301="park + MŠ",G301="vreckový park / retencia"),0,J301)</f>
        <v>1</v>
      </c>
      <c r="L301" s="6" t="n">
        <f aca="false">IF(G301&lt;&gt;"",0,IF(E301="úzky pás (8–9 m)",1,IF(AND(OR(E301="rodinný dom",E301="veľká parcela"),B301&gt;=1100,C301&gt;=22),MAX(2,J301),J301)))</f>
        <v>1</v>
      </c>
      <c r="M301" s="6" t="n">
        <f aca="false">IF(OR(E301="cesta",E301="vodný tok",E301="existujúca zástavba",E301="prístupový pás",E301="malý zvyšok"),0,IF(B301&gt;=2000,INT(B301/300),MIN(4,MAX(1,INT(B301/300)))))</f>
        <v>1</v>
      </c>
    </row>
    <row r="302" customFormat="false" ht="15" hidden="false" customHeight="false" outlineLevel="0" collapsed="false">
      <c r="A302" s="6" t="s">
        <v>421</v>
      </c>
      <c r="B302" s="11" t="n">
        <v>50</v>
      </c>
      <c r="C302" s="16" t="n">
        <v>4.6</v>
      </c>
      <c r="D302" s="16" t="n">
        <v>11.2</v>
      </c>
      <c r="E302" s="6" t="s">
        <v>114</v>
      </c>
      <c r="F302" s="6" t="s">
        <v>108</v>
      </c>
      <c r="G302" s="6"/>
      <c r="H302" s="11" t="n">
        <v>0</v>
      </c>
      <c r="I302" s="15" t="n">
        <f aca="false">IF(B302&gt;0,MIN(1,H302/B302),0)</f>
        <v>0</v>
      </c>
      <c r="J302" s="6" t="n">
        <f aca="false">IF(OR(E302="cesta",E302="vodný tok",E302="existujúca zástavba",E302="prístupový pás",E302="malý zvyšok"),0,IF(B302&gt;=2000,ROUND(B302/850,0),IF(E302="úzky pás (8–9 m)",0.5,1)))</f>
        <v>0</v>
      </c>
      <c r="K302" s="6" t="n">
        <f aca="false">IF(OR(G302="park + MŠ",G302="vreckový park / retencia"),0,J302)</f>
        <v>0</v>
      </c>
      <c r="L302" s="6" t="n">
        <f aca="false">IF(G302&lt;&gt;"",0,IF(E302="úzky pás (8–9 m)",1,IF(AND(OR(E302="rodinný dom",E302="veľká parcela"),B302&gt;=1100,C302&gt;=22),MAX(2,J302),J302)))</f>
        <v>0</v>
      </c>
      <c r="M302" s="6" t="n">
        <f aca="false">IF(OR(E302="cesta",E302="vodný tok",E302="existujúca zástavba",E302="prístupový pás",E302="malý zvyšok"),0,IF(B302&gt;=2000,INT(B302/300),MIN(4,MAX(1,INT(B302/300)))))</f>
        <v>0</v>
      </c>
    </row>
    <row r="303" customFormat="false" ht="15" hidden="false" customHeight="false" outlineLevel="0" collapsed="false">
      <c r="A303" s="6" t="s">
        <v>422</v>
      </c>
      <c r="B303" s="11" t="n">
        <v>91</v>
      </c>
      <c r="C303" s="16" t="n">
        <v>4.5</v>
      </c>
      <c r="D303" s="16" t="n">
        <v>20.5</v>
      </c>
      <c r="E303" s="6" t="s">
        <v>132</v>
      </c>
      <c r="F303" s="6" t="s">
        <v>108</v>
      </c>
      <c r="G303" s="6"/>
      <c r="H303" s="11" t="n">
        <v>0</v>
      </c>
      <c r="I303" s="15" t="n">
        <f aca="false">IF(B303&gt;0,MIN(1,H303/B303),0)</f>
        <v>0</v>
      </c>
      <c r="J303" s="6" t="n">
        <f aca="false">IF(OR(E303="cesta",E303="vodný tok",E303="existujúca zástavba",E303="prístupový pás",E303="malý zvyšok"),0,IF(B303&gt;=2000,ROUND(B303/850,0),IF(E303="úzky pás (8–9 m)",0.5,1)))</f>
        <v>0</v>
      </c>
      <c r="K303" s="6" t="n">
        <f aca="false">IF(OR(G303="park + MŠ",G303="vreckový park / retencia"),0,J303)</f>
        <v>0</v>
      </c>
      <c r="L303" s="6" t="n">
        <f aca="false">IF(G303&lt;&gt;"",0,IF(E303="úzky pás (8–9 m)",1,IF(AND(OR(E303="rodinný dom",E303="veľká parcela"),B303&gt;=1100,C303&gt;=22),MAX(2,J303),J303)))</f>
        <v>0</v>
      </c>
      <c r="M303" s="6" t="n">
        <f aca="false">IF(OR(E303="cesta",E303="vodný tok",E303="existujúca zástavba",E303="prístupový pás",E303="malý zvyšok"),0,IF(B303&gt;=2000,INT(B303/300),MIN(4,MAX(1,INT(B303/300)))))</f>
        <v>0</v>
      </c>
    </row>
    <row r="304" customFormat="false" ht="15" hidden="false" customHeight="false" outlineLevel="0" collapsed="false">
      <c r="A304" s="6" t="s">
        <v>423</v>
      </c>
      <c r="B304" s="11" t="n">
        <v>645</v>
      </c>
      <c r="C304" s="16" t="n">
        <v>20.5</v>
      </c>
      <c r="D304" s="16" t="n">
        <v>31.5</v>
      </c>
      <c r="E304" s="6" t="s">
        <v>136</v>
      </c>
      <c r="F304" s="6" t="s">
        <v>108</v>
      </c>
      <c r="G304" s="6"/>
      <c r="H304" s="11" t="n">
        <v>34</v>
      </c>
      <c r="I304" s="15" t="n">
        <f aca="false">IF(B304&gt;0,MIN(1,H304/B304),0)</f>
        <v>0.0527131782945736</v>
      </c>
      <c r="J304" s="6" t="n">
        <f aca="false">IF(OR(E304="cesta",E304="vodný tok",E304="existujúca zástavba",E304="prístupový pás",E304="malý zvyšok"),0,IF(B304&gt;=2000,ROUND(B304/850,0),IF(E304="úzky pás (8–9 m)",0.5,1)))</f>
        <v>1</v>
      </c>
      <c r="K304" s="6" t="n">
        <f aca="false">IF(OR(G304="park + MŠ",G304="vreckový park / retencia"),0,J304)</f>
        <v>1</v>
      </c>
      <c r="L304" s="6" t="n">
        <f aca="false">IF(G304&lt;&gt;"",0,IF(E304="úzky pás (8–9 m)",1,IF(AND(OR(E304="rodinný dom",E304="veľká parcela"),B304&gt;=1100,C304&gt;=22),MAX(2,J304),J304)))</f>
        <v>1</v>
      </c>
      <c r="M304" s="6" t="n">
        <f aca="false">IF(OR(E304="cesta",E304="vodný tok",E304="existujúca zástavba",E304="prístupový pás",E304="malý zvyšok"),0,IF(B304&gt;=2000,INT(B304/300),MIN(4,MAX(1,INT(B304/300)))))</f>
        <v>2</v>
      </c>
    </row>
    <row r="305" customFormat="false" ht="15" hidden="false" customHeight="false" outlineLevel="0" collapsed="false">
      <c r="A305" s="6" t="s">
        <v>424</v>
      </c>
      <c r="B305" s="11" t="n">
        <v>519</v>
      </c>
      <c r="C305" s="16" t="n">
        <v>16.5</v>
      </c>
      <c r="D305" s="16" t="n">
        <v>31.6</v>
      </c>
      <c r="E305" s="6" t="s">
        <v>136</v>
      </c>
      <c r="F305" s="6" t="s">
        <v>108</v>
      </c>
      <c r="G305" s="6"/>
      <c r="H305" s="11" t="n">
        <v>28</v>
      </c>
      <c r="I305" s="15" t="n">
        <f aca="false">IF(B305&gt;0,MIN(1,H305/B305),0)</f>
        <v>0.0539499036608863</v>
      </c>
      <c r="J305" s="6" t="n">
        <f aca="false">IF(OR(E305="cesta",E305="vodný tok",E305="existujúca zástavba",E305="prístupový pás",E305="malý zvyšok"),0,IF(B305&gt;=2000,ROUND(B305/850,0),IF(E305="úzky pás (8–9 m)",0.5,1)))</f>
        <v>1</v>
      </c>
      <c r="K305" s="6" t="n">
        <f aca="false">IF(OR(G305="park + MŠ",G305="vreckový park / retencia"),0,J305)</f>
        <v>1</v>
      </c>
      <c r="L305" s="6" t="n">
        <f aca="false">IF(G305&lt;&gt;"",0,IF(E305="úzky pás (8–9 m)",1,IF(AND(OR(E305="rodinný dom",E305="veľká parcela"),B305&gt;=1100,C305&gt;=22),MAX(2,J305),J305)))</f>
        <v>1</v>
      </c>
      <c r="M305" s="6" t="n">
        <f aca="false">IF(OR(E305="cesta",E305="vodný tok",E305="existujúca zástavba",E305="prístupový pás",E305="malý zvyšok"),0,IF(B305&gt;=2000,INT(B305/300),MIN(4,MAX(1,INT(B305/300)))))</f>
        <v>1</v>
      </c>
    </row>
    <row r="306" customFormat="false" ht="15" hidden="false" customHeight="false" outlineLevel="0" collapsed="false">
      <c r="A306" s="6" t="s">
        <v>425</v>
      </c>
      <c r="B306" s="11" t="n">
        <v>73</v>
      </c>
      <c r="C306" s="16" t="n">
        <v>4.4</v>
      </c>
      <c r="D306" s="16" t="n">
        <v>16.5</v>
      </c>
      <c r="E306" s="6" t="s">
        <v>114</v>
      </c>
      <c r="F306" s="6" t="s">
        <v>108</v>
      </c>
      <c r="G306" s="6"/>
      <c r="H306" s="11" t="n">
        <v>0</v>
      </c>
      <c r="I306" s="15" t="n">
        <f aca="false">IF(B306&gt;0,MIN(1,H306/B306),0)</f>
        <v>0</v>
      </c>
      <c r="J306" s="6" t="n">
        <f aca="false">IF(OR(E306="cesta",E306="vodný tok",E306="existujúca zástavba",E306="prístupový pás",E306="malý zvyšok"),0,IF(B306&gt;=2000,ROUND(B306/850,0),IF(E306="úzky pás (8–9 m)",0.5,1)))</f>
        <v>0</v>
      </c>
      <c r="K306" s="6" t="n">
        <f aca="false">IF(OR(G306="park + MŠ",G306="vreckový park / retencia"),0,J306)</f>
        <v>0</v>
      </c>
      <c r="L306" s="6" t="n">
        <f aca="false">IF(G306&lt;&gt;"",0,IF(E306="úzky pás (8–9 m)",1,IF(AND(OR(E306="rodinný dom",E306="veľká parcela"),B306&gt;=1100,C306&gt;=22),MAX(2,J306),J306)))</f>
        <v>0</v>
      </c>
      <c r="M306" s="6" t="n">
        <f aca="false">IF(OR(E306="cesta",E306="vodný tok",E306="existujúca zástavba",E306="prístupový pás",E306="malý zvyšok"),0,IF(B306&gt;=2000,INT(B306/300),MIN(4,MAX(1,INT(B306/300)))))</f>
        <v>0</v>
      </c>
    </row>
    <row r="307" customFormat="false" ht="15" hidden="false" customHeight="false" outlineLevel="0" collapsed="false">
      <c r="A307" s="6" t="s">
        <v>426</v>
      </c>
      <c r="B307" s="11" t="n">
        <v>69</v>
      </c>
      <c r="C307" s="16" t="n">
        <v>4.5</v>
      </c>
      <c r="D307" s="16" t="n">
        <v>15.4</v>
      </c>
      <c r="E307" s="6" t="s">
        <v>114</v>
      </c>
      <c r="F307" s="6" t="s">
        <v>108</v>
      </c>
      <c r="G307" s="6"/>
      <c r="H307" s="11" t="n">
        <v>0</v>
      </c>
      <c r="I307" s="15" t="n">
        <f aca="false">IF(B307&gt;0,MIN(1,H307/B307),0)</f>
        <v>0</v>
      </c>
      <c r="J307" s="6" t="n">
        <f aca="false">IF(OR(E307="cesta",E307="vodný tok",E307="existujúca zástavba",E307="prístupový pás",E307="malý zvyšok"),0,IF(B307&gt;=2000,ROUND(B307/850,0),IF(E307="úzky pás (8–9 m)",0.5,1)))</f>
        <v>0</v>
      </c>
      <c r="K307" s="6" t="n">
        <f aca="false">IF(OR(G307="park + MŠ",G307="vreckový park / retencia"),0,J307)</f>
        <v>0</v>
      </c>
      <c r="L307" s="6" t="n">
        <f aca="false">IF(G307&lt;&gt;"",0,IF(E307="úzky pás (8–9 m)",1,IF(AND(OR(E307="rodinný dom",E307="veľká parcela"),B307&gt;=1100,C307&gt;=22),MAX(2,J307),J307)))</f>
        <v>0</v>
      </c>
      <c r="M307" s="6" t="n">
        <f aca="false">IF(OR(E307="cesta",E307="vodný tok",E307="existujúca zástavba",E307="prístupový pás",E307="malý zvyšok"),0,IF(B307&gt;=2000,INT(B307/300),MIN(4,MAX(1,INT(B307/300)))))</f>
        <v>0</v>
      </c>
    </row>
    <row r="308" customFormat="false" ht="15" hidden="false" customHeight="false" outlineLevel="0" collapsed="false">
      <c r="A308" s="6" t="s">
        <v>427</v>
      </c>
      <c r="B308" s="11" t="n">
        <v>484</v>
      </c>
      <c r="C308" s="16" t="n">
        <v>15.4</v>
      </c>
      <c r="D308" s="16" t="n">
        <v>31.7</v>
      </c>
      <c r="E308" s="6" t="s">
        <v>136</v>
      </c>
      <c r="F308" s="6" t="s">
        <v>108</v>
      </c>
      <c r="G308" s="6"/>
      <c r="H308" s="11" t="n">
        <v>25</v>
      </c>
      <c r="I308" s="15" t="n">
        <f aca="false">IF(B308&gt;0,MIN(1,H308/B308),0)</f>
        <v>0.0516528925619835</v>
      </c>
      <c r="J308" s="6" t="n">
        <f aca="false">IF(OR(E308="cesta",E308="vodný tok",E308="existujúca zástavba",E308="prístupový pás",E308="malý zvyšok"),0,IF(B308&gt;=2000,ROUND(B308/850,0),IF(E308="úzky pás (8–9 m)",0.5,1)))</f>
        <v>1</v>
      </c>
      <c r="K308" s="6" t="n">
        <f aca="false">IF(OR(G308="park + MŠ",G308="vreckový park / retencia"),0,J308)</f>
        <v>1</v>
      </c>
      <c r="L308" s="6" t="n">
        <f aca="false">IF(G308&lt;&gt;"",0,IF(E308="úzky pás (8–9 m)",1,IF(AND(OR(E308="rodinný dom",E308="veľká parcela"),B308&gt;=1100,C308&gt;=22),MAX(2,J308),J308)))</f>
        <v>1</v>
      </c>
      <c r="M308" s="6" t="n">
        <f aca="false">IF(OR(E308="cesta",E308="vodný tok",E308="existujúca zástavba",E308="prístupový pás",E308="malý zvyšok"),0,IF(B308&gt;=2000,INT(B308/300),MIN(4,MAX(1,INT(B308/300)))))</f>
        <v>1</v>
      </c>
    </row>
    <row r="309" customFormat="false" ht="15" hidden="false" customHeight="false" outlineLevel="0" collapsed="false">
      <c r="A309" s="6" t="s">
        <v>428</v>
      </c>
      <c r="B309" s="11" t="n">
        <v>381</v>
      </c>
      <c r="C309" s="16" t="n">
        <v>12.1</v>
      </c>
      <c r="D309" s="16" t="n">
        <v>31.7</v>
      </c>
      <c r="E309" s="6" t="s">
        <v>147</v>
      </c>
      <c r="F309" s="6" t="s">
        <v>108</v>
      </c>
      <c r="G309" s="6"/>
      <c r="H309" s="11" t="n">
        <v>20</v>
      </c>
      <c r="I309" s="15" t="n">
        <f aca="false">IF(B309&gt;0,MIN(1,H309/B309),0)</f>
        <v>0.05249343832021</v>
      </c>
      <c r="J309" s="6" t="n">
        <f aca="false">IF(OR(E309="cesta",E309="vodný tok",E309="existujúca zástavba",E309="prístupový pás",E309="malý zvyšok"),0,IF(B309&gt;=2000,ROUND(B309/850,0),IF(E309="úzky pás (8–9 m)",0.5,1)))</f>
        <v>1</v>
      </c>
      <c r="K309" s="6" t="n">
        <f aca="false">IF(OR(G309="park + MŠ",G309="vreckový park / retencia"),0,J309)</f>
        <v>1</v>
      </c>
      <c r="L309" s="6" t="n">
        <f aca="false">IF(G309&lt;&gt;"",0,IF(E309="úzky pás (8–9 m)",1,IF(AND(OR(E309="rodinný dom",E309="veľká parcela"),B309&gt;=1100,C309&gt;=22),MAX(2,J309),J309)))</f>
        <v>1</v>
      </c>
      <c r="M309" s="6" t="n">
        <f aca="false">IF(OR(E309="cesta",E309="vodný tok",E309="existujúca zástavba",E309="prístupový pás",E309="malý zvyšok"),0,IF(B309&gt;=2000,INT(B309/300),MIN(4,MAX(1,INT(B309/300)))))</f>
        <v>1</v>
      </c>
    </row>
    <row r="310" customFormat="false" ht="15" hidden="false" customHeight="false" outlineLevel="0" collapsed="false">
      <c r="A310" s="6" t="s">
        <v>429</v>
      </c>
      <c r="B310" s="11" t="n">
        <v>54</v>
      </c>
      <c r="C310" s="16" t="n">
        <v>4.5</v>
      </c>
      <c r="D310" s="16" t="n">
        <v>12.1</v>
      </c>
      <c r="E310" s="6" t="s">
        <v>114</v>
      </c>
      <c r="F310" s="6" t="s">
        <v>108</v>
      </c>
      <c r="G310" s="6"/>
      <c r="H310" s="11" t="n">
        <v>0</v>
      </c>
      <c r="I310" s="15" t="n">
        <f aca="false">IF(B310&gt;0,MIN(1,H310/B310),0)</f>
        <v>0</v>
      </c>
      <c r="J310" s="6" t="n">
        <f aca="false">IF(OR(E310="cesta",E310="vodný tok",E310="existujúca zástavba",E310="prístupový pás",E310="malý zvyšok"),0,IF(B310&gt;=2000,ROUND(B310/850,0),IF(E310="úzky pás (8–9 m)",0.5,1)))</f>
        <v>0</v>
      </c>
      <c r="K310" s="6" t="n">
        <f aca="false">IF(OR(G310="park + MŠ",G310="vreckový park / retencia"),0,J310)</f>
        <v>0</v>
      </c>
      <c r="L310" s="6" t="n">
        <f aca="false">IF(G310&lt;&gt;"",0,IF(E310="úzky pás (8–9 m)",1,IF(AND(OR(E310="rodinný dom",E310="veľká parcela"),B310&gt;=1100,C310&gt;=22),MAX(2,J310),J310)))</f>
        <v>0</v>
      </c>
      <c r="M310" s="6" t="n">
        <f aca="false">IF(OR(E310="cesta",E310="vodný tok",E310="existujúca zástavba",E310="prístupový pás",E310="malý zvyšok"),0,IF(B310&gt;=2000,INT(B310/300),MIN(4,MAX(1,INT(B310/300)))))</f>
        <v>0</v>
      </c>
    </row>
    <row r="311" customFormat="false" ht="15" hidden="false" customHeight="false" outlineLevel="0" collapsed="false">
      <c r="A311" s="6" t="s">
        <v>430</v>
      </c>
      <c r="B311" s="11" t="n">
        <v>60</v>
      </c>
      <c r="C311" s="16" t="n">
        <v>4.6</v>
      </c>
      <c r="D311" s="16" t="n">
        <v>13.2</v>
      </c>
      <c r="E311" s="6" t="s">
        <v>114</v>
      </c>
      <c r="F311" s="6" t="s">
        <v>108</v>
      </c>
      <c r="G311" s="6"/>
      <c r="H311" s="11" t="n">
        <v>0</v>
      </c>
      <c r="I311" s="15" t="n">
        <f aca="false">IF(B311&gt;0,MIN(1,H311/B311),0)</f>
        <v>0</v>
      </c>
      <c r="J311" s="6" t="n">
        <f aca="false">IF(OR(E311="cesta",E311="vodný tok",E311="existujúca zástavba",E311="prístupový pás",E311="malý zvyšok"),0,IF(B311&gt;=2000,ROUND(B311/850,0),IF(E311="úzky pás (8–9 m)",0.5,1)))</f>
        <v>0</v>
      </c>
      <c r="K311" s="6" t="n">
        <f aca="false">IF(OR(G311="park + MŠ",G311="vreckový park / retencia"),0,J311)</f>
        <v>0</v>
      </c>
      <c r="L311" s="6" t="n">
        <f aca="false">IF(G311&lt;&gt;"",0,IF(E311="úzky pás (8–9 m)",1,IF(AND(OR(E311="rodinný dom",E311="veľká parcela"),B311&gt;=1100,C311&gt;=22),MAX(2,J311),J311)))</f>
        <v>0</v>
      </c>
      <c r="M311" s="6" t="n">
        <f aca="false">IF(OR(E311="cesta",E311="vodný tok",E311="existujúca zástavba",E311="prístupový pás",E311="malý zvyšok"),0,IF(B311&gt;=2000,INT(B311/300),MIN(4,MAX(1,INT(B311/300)))))</f>
        <v>0</v>
      </c>
    </row>
    <row r="312" customFormat="false" ht="15" hidden="false" customHeight="false" outlineLevel="0" collapsed="false">
      <c r="A312" s="6" t="s">
        <v>431</v>
      </c>
      <c r="B312" s="11" t="n">
        <v>416</v>
      </c>
      <c r="C312" s="16" t="n">
        <v>13.2</v>
      </c>
      <c r="D312" s="16" t="n">
        <v>31.6</v>
      </c>
      <c r="E312" s="6" t="s">
        <v>147</v>
      </c>
      <c r="F312" s="6" t="s">
        <v>108</v>
      </c>
      <c r="G312" s="6"/>
      <c r="H312" s="11" t="n">
        <v>22</v>
      </c>
      <c r="I312" s="15" t="n">
        <f aca="false">IF(B312&gt;0,MIN(1,H312/B312),0)</f>
        <v>0.0528846153846154</v>
      </c>
      <c r="J312" s="6" t="n">
        <f aca="false">IF(OR(E312="cesta",E312="vodný tok",E312="existujúca zástavba",E312="prístupový pás",E312="malý zvyšok"),0,IF(B312&gt;=2000,ROUND(B312/850,0),IF(E312="úzky pás (8–9 m)",0.5,1)))</f>
        <v>1</v>
      </c>
      <c r="K312" s="6" t="n">
        <f aca="false">IF(OR(G312="park + MŠ",G312="vreckový park / retencia"),0,J312)</f>
        <v>1</v>
      </c>
      <c r="L312" s="6" t="n">
        <f aca="false">IF(G312&lt;&gt;"",0,IF(E312="úzky pás (8–9 m)",1,IF(AND(OR(E312="rodinný dom",E312="veľká parcela"),B312&gt;=1100,C312&gt;=22),MAX(2,J312),J312)))</f>
        <v>1</v>
      </c>
      <c r="M312" s="6" t="n">
        <f aca="false">IF(OR(E312="cesta",E312="vodný tok",E312="existujúca zástavba",E312="prístupový pás",E312="malý zvyšok"),0,IF(B312&gt;=2000,INT(B312/300),MIN(4,MAX(1,INT(B312/300)))))</f>
        <v>1</v>
      </c>
    </row>
    <row r="313" customFormat="false" ht="15" hidden="false" customHeight="false" outlineLevel="0" collapsed="false">
      <c r="A313" s="6" t="s">
        <v>432</v>
      </c>
      <c r="B313" s="11" t="n">
        <v>431</v>
      </c>
      <c r="C313" s="16" t="n">
        <v>13.4</v>
      </c>
      <c r="D313" s="16" t="n">
        <v>32.9</v>
      </c>
      <c r="E313" s="6" t="s">
        <v>147</v>
      </c>
      <c r="F313" s="6" t="s">
        <v>108</v>
      </c>
      <c r="G313" s="6"/>
      <c r="H313" s="11" t="n">
        <v>23</v>
      </c>
      <c r="I313" s="15" t="n">
        <f aca="false">IF(B313&gt;0,MIN(1,H313/B313),0)</f>
        <v>0.0533642691415313</v>
      </c>
      <c r="J313" s="6" t="n">
        <f aca="false">IF(OR(E313="cesta",E313="vodný tok",E313="existujúca zástavba",E313="prístupový pás",E313="malý zvyšok"),0,IF(B313&gt;=2000,ROUND(B313/850,0),IF(E313="úzky pás (8–9 m)",0.5,1)))</f>
        <v>1</v>
      </c>
      <c r="K313" s="6" t="n">
        <f aca="false">IF(OR(G313="park + MŠ",G313="vreckový park / retencia"),0,J313)</f>
        <v>1</v>
      </c>
      <c r="L313" s="6" t="n">
        <f aca="false">IF(G313&lt;&gt;"",0,IF(E313="úzky pás (8–9 m)",1,IF(AND(OR(E313="rodinný dom",E313="veľká parcela"),B313&gt;=1100,C313&gt;=22),MAX(2,J313),J313)))</f>
        <v>1</v>
      </c>
      <c r="M313" s="6" t="n">
        <f aca="false">IF(OR(E313="cesta",E313="vodný tok",E313="existujúca zástavba",E313="prístupový pás",E313="malý zvyšok"),0,IF(B313&gt;=2000,INT(B313/300),MIN(4,MAX(1,INT(B313/300)))))</f>
        <v>1</v>
      </c>
    </row>
    <row r="314" customFormat="false" ht="15" hidden="false" customHeight="false" outlineLevel="0" collapsed="false">
      <c r="A314" s="6" t="s">
        <v>433</v>
      </c>
      <c r="B314" s="11" t="n">
        <v>62</v>
      </c>
      <c r="C314" s="16" t="n">
        <v>4.7</v>
      </c>
      <c r="D314" s="16" t="n">
        <v>13.5</v>
      </c>
      <c r="E314" s="6" t="s">
        <v>114</v>
      </c>
      <c r="F314" s="6" t="s">
        <v>108</v>
      </c>
      <c r="G314" s="6"/>
      <c r="H314" s="11" t="n">
        <v>0</v>
      </c>
      <c r="I314" s="15" t="n">
        <f aca="false">IF(B314&gt;0,MIN(1,H314/B314),0)</f>
        <v>0</v>
      </c>
      <c r="J314" s="6" t="n">
        <f aca="false">IF(OR(E314="cesta",E314="vodný tok",E314="existujúca zástavba",E314="prístupový pás",E314="malý zvyšok"),0,IF(B314&gt;=2000,ROUND(B314/850,0),IF(E314="úzky pás (8–9 m)",0.5,1)))</f>
        <v>0</v>
      </c>
      <c r="K314" s="6" t="n">
        <f aca="false">IF(OR(G314="park + MŠ",G314="vreckový park / retencia"),0,J314)</f>
        <v>0</v>
      </c>
      <c r="L314" s="6" t="n">
        <f aca="false">IF(G314&lt;&gt;"",0,IF(E314="úzky pás (8–9 m)",1,IF(AND(OR(E314="rodinný dom",E314="veľká parcela"),B314&gt;=1100,C314&gt;=22),MAX(2,J314),J314)))</f>
        <v>0</v>
      </c>
      <c r="M314" s="6" t="n">
        <f aca="false">IF(OR(E314="cesta",E314="vodný tok",E314="existujúca zástavba",E314="prístupový pás",E314="malý zvyšok"),0,IF(B314&gt;=2000,INT(B314/300),MIN(4,MAX(1,INT(B314/300)))))</f>
        <v>0</v>
      </c>
    </row>
    <row r="315" customFormat="false" ht="15" hidden="false" customHeight="false" outlineLevel="0" collapsed="false">
      <c r="A315" s="6" t="s">
        <v>434</v>
      </c>
      <c r="B315" s="11" t="n">
        <v>91</v>
      </c>
      <c r="C315" s="16" t="n">
        <v>4.7</v>
      </c>
      <c r="D315" s="16" t="n">
        <v>20.7</v>
      </c>
      <c r="E315" s="6" t="s">
        <v>132</v>
      </c>
      <c r="F315" s="6" t="s">
        <v>108</v>
      </c>
      <c r="G315" s="6"/>
      <c r="H315" s="11" t="n">
        <v>0</v>
      </c>
      <c r="I315" s="15" t="n">
        <f aca="false">IF(B315&gt;0,MIN(1,H315/B315),0)</f>
        <v>0</v>
      </c>
      <c r="J315" s="6" t="n">
        <f aca="false">IF(OR(E315="cesta",E315="vodný tok",E315="existujúca zástavba",E315="prístupový pás",E315="malý zvyšok"),0,IF(B315&gt;=2000,ROUND(B315/850,0),IF(E315="úzky pás (8–9 m)",0.5,1)))</f>
        <v>0</v>
      </c>
      <c r="K315" s="6" t="n">
        <f aca="false">IF(OR(G315="park + MŠ",G315="vreckový park / retencia"),0,J315)</f>
        <v>0</v>
      </c>
      <c r="L315" s="6" t="n">
        <f aca="false">IF(G315&lt;&gt;"",0,IF(E315="úzky pás (8–9 m)",1,IF(AND(OR(E315="rodinný dom",E315="veľká parcela"),B315&gt;=1100,C315&gt;=22),MAX(2,J315),J315)))</f>
        <v>0</v>
      </c>
      <c r="M315" s="6" t="n">
        <f aca="false">IF(OR(E315="cesta",E315="vodný tok",E315="existujúca zástavba",E315="prístupový pás",E315="malý zvyšok"),0,IF(B315&gt;=2000,INT(B315/300),MIN(4,MAX(1,INT(B315/300)))))</f>
        <v>0</v>
      </c>
    </row>
    <row r="316" customFormat="false" ht="15" hidden="false" customHeight="false" outlineLevel="0" collapsed="false">
      <c r="A316" s="6" t="s">
        <v>435</v>
      </c>
      <c r="B316" s="11" t="n">
        <v>442</v>
      </c>
      <c r="C316" s="16" t="n">
        <v>19.1</v>
      </c>
      <c r="D316" s="16" t="n">
        <v>34.6</v>
      </c>
      <c r="E316" s="6" t="s">
        <v>147</v>
      </c>
      <c r="F316" s="6" t="s">
        <v>108</v>
      </c>
      <c r="G316" s="6"/>
      <c r="H316" s="11" t="n">
        <v>12</v>
      </c>
      <c r="I316" s="15" t="n">
        <f aca="false">IF(B316&gt;0,MIN(1,H316/B316),0)</f>
        <v>0.0271493212669683</v>
      </c>
      <c r="J316" s="6" t="n">
        <f aca="false">IF(OR(E316="cesta",E316="vodný tok",E316="existujúca zástavba",E316="prístupový pás",E316="malý zvyšok"),0,IF(B316&gt;=2000,ROUND(B316/850,0),IF(E316="úzky pás (8–9 m)",0.5,1)))</f>
        <v>1</v>
      </c>
      <c r="K316" s="6" t="n">
        <f aca="false">IF(OR(G316="park + MŠ",G316="vreckový park / retencia"),0,J316)</f>
        <v>1</v>
      </c>
      <c r="L316" s="6" t="n">
        <f aca="false">IF(G316&lt;&gt;"",0,IF(E316="úzky pás (8–9 m)",1,IF(AND(OR(E316="rodinný dom",E316="veľká parcela"),B316&gt;=1100,C316&gt;=22),MAX(2,J316),J316)))</f>
        <v>1</v>
      </c>
      <c r="M316" s="6" t="n">
        <f aca="false">IF(OR(E316="cesta",E316="vodný tok",E316="existujúca zástavba",E316="prístupový pás",E316="malý zvyšok"),0,IF(B316&gt;=2000,INT(B316/300),MIN(4,MAX(1,INT(B316/300)))))</f>
        <v>1</v>
      </c>
    </row>
    <row r="317" customFormat="false" ht="15" hidden="false" customHeight="false" outlineLevel="0" collapsed="false">
      <c r="A317" s="6" t="s">
        <v>436</v>
      </c>
      <c r="B317" s="11" t="n">
        <v>691</v>
      </c>
      <c r="C317" s="16" t="n">
        <v>20.5</v>
      </c>
      <c r="D317" s="16" t="n">
        <v>43</v>
      </c>
      <c r="E317" s="6" t="s">
        <v>136</v>
      </c>
      <c r="F317" s="6" t="s">
        <v>108</v>
      </c>
      <c r="G317" s="6"/>
      <c r="H317" s="11" t="n">
        <v>22</v>
      </c>
      <c r="I317" s="15" t="n">
        <f aca="false">IF(B317&gt;0,MIN(1,H317/B317),0)</f>
        <v>0.0318379160636758</v>
      </c>
      <c r="J317" s="6" t="n">
        <f aca="false">IF(OR(E317="cesta",E317="vodný tok",E317="existujúca zástavba",E317="prístupový pás",E317="malý zvyšok"),0,IF(B317&gt;=2000,ROUND(B317/850,0),IF(E317="úzky pás (8–9 m)",0.5,1)))</f>
        <v>1</v>
      </c>
      <c r="K317" s="6" t="n">
        <f aca="false">IF(OR(G317="park + MŠ",G317="vreckový park / retencia"),0,J317)</f>
        <v>1</v>
      </c>
      <c r="L317" s="6" t="n">
        <f aca="false">IF(G317&lt;&gt;"",0,IF(E317="úzky pás (8–9 m)",1,IF(AND(OR(E317="rodinný dom",E317="veľká parcela"),B317&gt;=1100,C317&gt;=22),MAX(2,J317),J317)))</f>
        <v>1</v>
      </c>
      <c r="M317" s="6" t="n">
        <f aca="false">IF(OR(E317="cesta",E317="vodný tok",E317="existujúca zástavba",E317="prístupový pás",E317="malý zvyšok"),0,IF(B317&gt;=2000,INT(B317/300),MIN(4,MAX(1,INT(B317/300)))))</f>
        <v>2</v>
      </c>
    </row>
    <row r="318" customFormat="false" ht="15" hidden="false" customHeight="false" outlineLevel="0" collapsed="false">
      <c r="A318" s="6" t="s">
        <v>437</v>
      </c>
      <c r="B318" s="11" t="n">
        <v>124</v>
      </c>
      <c r="C318" s="16" t="n">
        <v>7.8</v>
      </c>
      <c r="D318" s="16" t="n">
        <v>25</v>
      </c>
      <c r="E318" s="6" t="s">
        <v>114</v>
      </c>
      <c r="F318" s="6" t="s">
        <v>108</v>
      </c>
      <c r="G318" s="6"/>
      <c r="H318" s="11" t="n">
        <v>0</v>
      </c>
      <c r="I318" s="15" t="n">
        <f aca="false">IF(B318&gt;0,MIN(1,H318/B318),0)</f>
        <v>0</v>
      </c>
      <c r="J318" s="6" t="n">
        <f aca="false">IF(OR(E318="cesta",E318="vodný tok",E318="existujúca zástavba",E318="prístupový pás",E318="malý zvyšok"),0,IF(B318&gt;=2000,ROUND(B318/850,0),IF(E318="úzky pás (8–9 m)",0.5,1)))</f>
        <v>0</v>
      </c>
      <c r="K318" s="6" t="n">
        <f aca="false">IF(OR(G318="park + MŠ",G318="vreckový park / retencia"),0,J318)</f>
        <v>0</v>
      </c>
      <c r="L318" s="6" t="n">
        <f aca="false">IF(G318&lt;&gt;"",0,IF(E318="úzky pás (8–9 m)",1,IF(AND(OR(E318="rodinný dom",E318="veľká parcela"),B318&gt;=1100,C318&gt;=22),MAX(2,J318),J318)))</f>
        <v>0</v>
      </c>
      <c r="M318" s="6" t="n">
        <f aca="false">IF(OR(E318="cesta",E318="vodný tok",E318="existujúca zástavba",E318="prístupový pás",E318="malý zvyšok"),0,IF(B318&gt;=2000,INT(B318/300),MIN(4,MAX(1,INT(B318/300)))))</f>
        <v>0</v>
      </c>
    </row>
    <row r="319" customFormat="false" ht="15" hidden="false" customHeight="false" outlineLevel="0" collapsed="false">
      <c r="A319" s="6" t="s">
        <v>438</v>
      </c>
      <c r="B319" s="11" t="n">
        <v>178</v>
      </c>
      <c r="C319" s="16" t="n">
        <v>8.4</v>
      </c>
      <c r="D319" s="16" t="n">
        <v>26.2</v>
      </c>
      <c r="E319" s="6" t="s">
        <v>114</v>
      </c>
      <c r="F319" s="6" t="s">
        <v>108</v>
      </c>
      <c r="G319" s="6"/>
      <c r="H319" s="11" t="n">
        <v>0</v>
      </c>
      <c r="I319" s="15" t="n">
        <f aca="false">IF(B319&gt;0,MIN(1,H319/B319),0)</f>
        <v>0</v>
      </c>
      <c r="J319" s="6" t="n">
        <f aca="false">IF(OR(E319="cesta",E319="vodný tok",E319="existujúca zástavba",E319="prístupový pás",E319="malý zvyšok"),0,IF(B319&gt;=2000,ROUND(B319/850,0),IF(E319="úzky pás (8–9 m)",0.5,1)))</f>
        <v>0</v>
      </c>
      <c r="K319" s="6" t="n">
        <f aca="false">IF(OR(G319="park + MŠ",G319="vreckový park / retencia"),0,J319)</f>
        <v>0</v>
      </c>
      <c r="L319" s="6" t="n">
        <f aca="false">IF(G319&lt;&gt;"",0,IF(E319="úzky pás (8–9 m)",1,IF(AND(OR(E319="rodinný dom",E319="veľká parcela"),B319&gt;=1100,C319&gt;=22),MAX(2,J319),J319)))</f>
        <v>0</v>
      </c>
      <c r="M319" s="6" t="n">
        <f aca="false">IF(OR(E319="cesta",E319="vodný tok",E319="existujúca zástavba",E319="prístupový pás",E319="malý zvyšok"),0,IF(B319&gt;=2000,INT(B319/300),MIN(4,MAX(1,INT(B319/300)))))</f>
        <v>0</v>
      </c>
    </row>
    <row r="320" customFormat="false" ht="15" hidden="false" customHeight="false" outlineLevel="0" collapsed="false">
      <c r="A320" s="6" t="s">
        <v>439</v>
      </c>
      <c r="B320" s="11" t="n">
        <v>946</v>
      </c>
      <c r="C320" s="16" t="n">
        <v>25.2</v>
      </c>
      <c r="D320" s="16" t="n">
        <v>42.5</v>
      </c>
      <c r="E320" s="6" t="s">
        <v>136</v>
      </c>
      <c r="F320" s="6" t="s">
        <v>108</v>
      </c>
      <c r="G320" s="6"/>
      <c r="H320" s="11" t="n">
        <v>32</v>
      </c>
      <c r="I320" s="15" t="n">
        <f aca="false">IF(B320&gt;0,MIN(1,H320/B320),0)</f>
        <v>0.0338266384778013</v>
      </c>
      <c r="J320" s="6" t="n">
        <f aca="false">IF(OR(E320="cesta",E320="vodný tok",E320="existujúca zástavba",E320="prístupový pás",E320="malý zvyšok"),0,IF(B320&gt;=2000,ROUND(B320/850,0),IF(E320="úzky pás (8–9 m)",0.5,1)))</f>
        <v>1</v>
      </c>
      <c r="K320" s="6" t="n">
        <f aca="false">IF(OR(G320="park + MŠ",G320="vreckový park / retencia"),0,J320)</f>
        <v>1</v>
      </c>
      <c r="L320" s="6" t="n">
        <f aca="false">IF(G320&lt;&gt;"",0,IF(E320="úzky pás (8–9 m)",1,IF(AND(OR(E320="rodinný dom",E320="veľká parcela"),B320&gt;=1100,C320&gt;=22),MAX(2,J320),J320)))</f>
        <v>1</v>
      </c>
      <c r="M320" s="6" t="n">
        <f aca="false">IF(OR(E320="cesta",E320="vodný tok",E320="existujúca zástavba",E320="prístupový pás",E320="malý zvyšok"),0,IF(B320&gt;=2000,INT(B320/300),MIN(4,MAX(1,INT(B320/300)))))</f>
        <v>3</v>
      </c>
    </row>
    <row r="321" customFormat="false" ht="15" hidden="false" customHeight="false" outlineLevel="0" collapsed="false">
      <c r="A321" s="6" t="s">
        <v>440</v>
      </c>
      <c r="B321" s="11" t="n">
        <v>556</v>
      </c>
      <c r="C321" s="16" t="n">
        <v>13.2</v>
      </c>
      <c r="D321" s="16" t="n">
        <v>42.2</v>
      </c>
      <c r="E321" s="6" t="s">
        <v>147</v>
      </c>
      <c r="F321" s="6" t="s">
        <v>108</v>
      </c>
      <c r="G321" s="6"/>
      <c r="H321" s="11" t="n">
        <v>21</v>
      </c>
      <c r="I321" s="15" t="n">
        <f aca="false">IF(B321&gt;0,MIN(1,H321/B321),0)</f>
        <v>0.0377697841726619</v>
      </c>
      <c r="J321" s="6" t="n">
        <f aca="false">IF(OR(E321="cesta",E321="vodný tok",E321="existujúca zástavba",E321="prístupový pás",E321="malý zvyšok"),0,IF(B321&gt;=2000,ROUND(B321/850,0),IF(E321="úzky pás (8–9 m)",0.5,1)))</f>
        <v>1</v>
      </c>
      <c r="K321" s="6" t="n">
        <f aca="false">IF(OR(G321="park + MŠ",G321="vreckový park / retencia"),0,J321)</f>
        <v>1</v>
      </c>
      <c r="L321" s="6" t="n">
        <f aca="false">IF(G321&lt;&gt;"",0,IF(E321="úzky pás (8–9 m)",1,IF(AND(OR(E321="rodinný dom",E321="veľká parcela"),B321&gt;=1100,C321&gt;=22),MAX(2,J321),J321)))</f>
        <v>1</v>
      </c>
      <c r="M321" s="6" t="n">
        <f aca="false">IF(OR(E321="cesta",E321="vodný tok",E321="existujúca zástavba",E321="prístupový pás",E321="malý zvyšok"),0,IF(B321&gt;=2000,INT(B321/300),MIN(4,MAX(1,INT(B321/300)))))</f>
        <v>1</v>
      </c>
    </row>
    <row r="322" customFormat="false" ht="15" hidden="false" customHeight="false" outlineLevel="0" collapsed="false">
      <c r="A322" s="6" t="s">
        <v>441</v>
      </c>
      <c r="B322" s="11" t="n">
        <v>79</v>
      </c>
      <c r="C322" s="16" t="n">
        <v>6</v>
      </c>
      <c r="D322" s="16" t="n">
        <v>13.2</v>
      </c>
      <c r="E322" s="6" t="s">
        <v>114</v>
      </c>
      <c r="F322" s="6" t="s">
        <v>108</v>
      </c>
      <c r="G322" s="6"/>
      <c r="H322" s="11" t="n">
        <v>0</v>
      </c>
      <c r="I322" s="15" t="n">
        <f aca="false">IF(B322&gt;0,MIN(1,H322/B322),0)</f>
        <v>0</v>
      </c>
      <c r="J322" s="6" t="n">
        <f aca="false">IF(OR(E322="cesta",E322="vodný tok",E322="existujúca zástavba",E322="prístupový pás",E322="malý zvyšok"),0,IF(B322&gt;=2000,ROUND(B322/850,0),IF(E322="úzky pás (8–9 m)",0.5,1)))</f>
        <v>0</v>
      </c>
      <c r="K322" s="6" t="n">
        <f aca="false">IF(OR(G322="park + MŠ",G322="vreckový park / retencia"),0,J322)</f>
        <v>0</v>
      </c>
      <c r="L322" s="6" t="n">
        <f aca="false">IF(G322&lt;&gt;"",0,IF(E322="úzky pás (8–9 m)",1,IF(AND(OR(E322="rodinný dom",E322="veľká parcela"),B322&gt;=1100,C322&gt;=22),MAX(2,J322),J322)))</f>
        <v>0</v>
      </c>
      <c r="M322" s="6" t="n">
        <f aca="false">IF(OR(E322="cesta",E322="vodný tok",E322="existujúca zástavba",E322="prístupový pás",E322="malý zvyšok"),0,IF(B322&gt;=2000,INT(B322/300),MIN(4,MAX(1,INT(B322/300)))))</f>
        <v>0</v>
      </c>
    </row>
    <row r="323" customFormat="false" ht="15" hidden="false" customHeight="false" outlineLevel="0" collapsed="false">
      <c r="A323" s="6" t="s">
        <v>442</v>
      </c>
      <c r="B323" s="11" t="n">
        <v>66</v>
      </c>
      <c r="C323" s="16" t="n">
        <v>6.1</v>
      </c>
      <c r="D323" s="16" t="n">
        <v>11</v>
      </c>
      <c r="E323" s="6" t="s">
        <v>114</v>
      </c>
      <c r="F323" s="6" t="s">
        <v>108</v>
      </c>
      <c r="G323" s="6"/>
      <c r="H323" s="11" t="n">
        <v>0</v>
      </c>
      <c r="I323" s="15" t="n">
        <f aca="false">IF(B323&gt;0,MIN(1,H323/B323),0)</f>
        <v>0</v>
      </c>
      <c r="J323" s="6" t="n">
        <f aca="false">IF(OR(E323="cesta",E323="vodný tok",E323="existujúca zástavba",E323="prístupový pás",E323="malý zvyšok"),0,IF(B323&gt;=2000,ROUND(B323/850,0),IF(E323="úzky pás (8–9 m)",0.5,1)))</f>
        <v>0</v>
      </c>
      <c r="K323" s="6" t="n">
        <f aca="false">IF(OR(G323="park + MŠ",G323="vreckový park / retencia"),0,J323)</f>
        <v>0</v>
      </c>
      <c r="L323" s="6" t="n">
        <f aca="false">IF(G323&lt;&gt;"",0,IF(E323="úzky pás (8–9 m)",1,IF(AND(OR(E323="rodinný dom",E323="veľká parcela"),B323&gt;=1100,C323&gt;=22),MAX(2,J323),J323)))</f>
        <v>0</v>
      </c>
      <c r="M323" s="6" t="n">
        <f aca="false">IF(OR(E323="cesta",E323="vodný tok",E323="existujúca zástavba",E323="prístupový pás",E323="malý zvyšok"),0,IF(B323&gt;=2000,INT(B323/300),MIN(4,MAX(1,INT(B323/300)))))</f>
        <v>0</v>
      </c>
    </row>
    <row r="324" customFormat="false" ht="15" hidden="false" customHeight="false" outlineLevel="0" collapsed="false">
      <c r="A324" s="6" t="s">
        <v>443</v>
      </c>
      <c r="B324" s="11" t="n">
        <v>463</v>
      </c>
      <c r="C324" s="16" t="n">
        <v>11</v>
      </c>
      <c r="D324" s="16" t="n">
        <v>42.3</v>
      </c>
      <c r="E324" s="6" t="s">
        <v>147</v>
      </c>
      <c r="F324" s="6" t="s">
        <v>108</v>
      </c>
      <c r="G324" s="6"/>
      <c r="H324" s="11" t="n">
        <v>18</v>
      </c>
      <c r="I324" s="15" t="n">
        <f aca="false">IF(B324&gt;0,MIN(1,H324/B324),0)</f>
        <v>0.0388768898488121</v>
      </c>
      <c r="J324" s="6" t="n">
        <f aca="false">IF(OR(E324="cesta",E324="vodný tok",E324="existujúca zástavba",E324="prístupový pás",E324="malý zvyšok"),0,IF(B324&gt;=2000,ROUND(B324/850,0),IF(E324="úzky pás (8–9 m)",0.5,1)))</f>
        <v>1</v>
      </c>
      <c r="K324" s="6" t="n">
        <f aca="false">IF(OR(G324="park + MŠ",G324="vreckový park / retencia"),0,J324)</f>
        <v>1</v>
      </c>
      <c r="L324" s="6" t="n">
        <f aca="false">IF(G324&lt;&gt;"",0,IF(E324="úzky pás (8–9 m)",1,IF(AND(OR(E324="rodinný dom",E324="veľká parcela"),B324&gt;=1100,C324&gt;=22),MAX(2,J324),J324)))</f>
        <v>1</v>
      </c>
      <c r="M324" s="6" t="n">
        <f aca="false">IF(OR(E324="cesta",E324="vodný tok",E324="existujúca zástavba",E324="prístupový pás",E324="malý zvyšok"),0,IF(B324&gt;=2000,INT(B324/300),MIN(4,MAX(1,INT(B324/300)))))</f>
        <v>1</v>
      </c>
    </row>
    <row r="325" customFormat="false" ht="15" hidden="false" customHeight="false" outlineLevel="0" collapsed="false">
      <c r="A325" s="6" t="s">
        <v>444</v>
      </c>
      <c r="B325" s="11" t="n">
        <v>547</v>
      </c>
      <c r="C325" s="16" t="n">
        <v>13</v>
      </c>
      <c r="D325" s="16" t="n">
        <v>42.2</v>
      </c>
      <c r="E325" s="6" t="s">
        <v>147</v>
      </c>
      <c r="F325" s="6" t="s">
        <v>108</v>
      </c>
      <c r="G325" s="6"/>
      <c r="H325" s="11" t="n">
        <v>21</v>
      </c>
      <c r="I325" s="15" t="n">
        <f aca="false">IF(B325&gt;0,MIN(1,H325/B325),0)</f>
        <v>0.0383912248628885</v>
      </c>
      <c r="J325" s="6" t="n">
        <f aca="false">IF(OR(E325="cesta",E325="vodný tok",E325="existujúca zástavba",E325="prístupový pás",E325="malý zvyšok"),0,IF(B325&gt;=2000,ROUND(B325/850,0),IF(E325="úzky pás (8–9 m)",0.5,1)))</f>
        <v>1</v>
      </c>
      <c r="K325" s="6" t="n">
        <f aca="false">IF(OR(G325="park + MŠ",G325="vreckový park / retencia"),0,J325)</f>
        <v>1</v>
      </c>
      <c r="L325" s="6" t="n">
        <f aca="false">IF(G325&lt;&gt;"",0,IF(E325="úzky pás (8–9 m)",1,IF(AND(OR(E325="rodinný dom",E325="veľká parcela"),B325&gt;=1100,C325&gt;=22),MAX(2,J325),J325)))</f>
        <v>1</v>
      </c>
      <c r="M325" s="6" t="n">
        <f aca="false">IF(OR(E325="cesta",E325="vodný tok",E325="existujúca zástavba",E325="prístupový pás",E325="malý zvyšok"),0,IF(B325&gt;=2000,INT(B325/300),MIN(4,MAX(1,INT(B325/300)))))</f>
        <v>1</v>
      </c>
    </row>
    <row r="326" customFormat="false" ht="15" hidden="false" customHeight="false" outlineLevel="0" collapsed="false">
      <c r="A326" s="6" t="s">
        <v>445</v>
      </c>
      <c r="B326" s="11" t="n">
        <v>78</v>
      </c>
      <c r="C326" s="16" t="n">
        <v>6.1</v>
      </c>
      <c r="D326" s="16" t="n">
        <v>13</v>
      </c>
      <c r="E326" s="6" t="s">
        <v>114</v>
      </c>
      <c r="F326" s="6" t="s">
        <v>108</v>
      </c>
      <c r="G326" s="6"/>
      <c r="H326" s="11" t="n">
        <v>0</v>
      </c>
      <c r="I326" s="15" t="n">
        <f aca="false">IF(B326&gt;0,MIN(1,H326/B326),0)</f>
        <v>0</v>
      </c>
      <c r="J326" s="6" t="n">
        <f aca="false">IF(OR(E326="cesta",E326="vodný tok",E326="existujúca zástavba",E326="prístupový pás",E326="malý zvyšok"),0,IF(B326&gt;=2000,ROUND(B326/850,0),IF(E326="úzky pás (8–9 m)",0.5,1)))</f>
        <v>0</v>
      </c>
      <c r="K326" s="6" t="n">
        <f aca="false">IF(OR(G326="park + MŠ",G326="vreckový park / retencia"),0,J326)</f>
        <v>0</v>
      </c>
      <c r="L326" s="6" t="n">
        <f aca="false">IF(G326&lt;&gt;"",0,IF(E326="úzky pás (8–9 m)",1,IF(AND(OR(E326="rodinný dom",E326="veľká parcela"),B326&gt;=1100,C326&gt;=22),MAX(2,J326),J326)))</f>
        <v>0</v>
      </c>
      <c r="M326" s="6" t="n">
        <f aca="false">IF(OR(E326="cesta",E326="vodný tok",E326="existujúca zástavba",E326="prístupový pás",E326="malý zvyšok"),0,IF(B326&gt;=2000,INT(B326/300),MIN(4,MAX(1,INT(B326/300)))))</f>
        <v>0</v>
      </c>
    </row>
    <row r="327" customFormat="false" ht="15" hidden="false" customHeight="false" outlineLevel="0" collapsed="false">
      <c r="A327" s="6" t="s">
        <v>446</v>
      </c>
      <c r="B327" s="11" t="n">
        <v>55</v>
      </c>
      <c r="C327" s="16" t="n">
        <v>5.9</v>
      </c>
      <c r="D327" s="16" t="n">
        <v>9.1</v>
      </c>
      <c r="E327" s="6" t="s">
        <v>114</v>
      </c>
      <c r="F327" s="6" t="s">
        <v>108</v>
      </c>
      <c r="G327" s="6"/>
      <c r="H327" s="11" t="n">
        <v>0</v>
      </c>
      <c r="I327" s="15" t="n">
        <f aca="false">IF(B327&gt;0,MIN(1,H327/B327),0)</f>
        <v>0</v>
      </c>
      <c r="J327" s="6" t="n">
        <f aca="false">IF(OR(E327="cesta",E327="vodný tok",E327="existujúca zástavba",E327="prístupový pás",E327="malý zvyšok"),0,IF(B327&gt;=2000,ROUND(B327/850,0),IF(E327="úzky pás (8–9 m)",0.5,1)))</f>
        <v>0</v>
      </c>
      <c r="K327" s="6" t="n">
        <f aca="false">IF(OR(G327="park + MŠ",G327="vreckový park / retencia"),0,J327)</f>
        <v>0</v>
      </c>
      <c r="L327" s="6" t="n">
        <f aca="false">IF(G327&lt;&gt;"",0,IF(E327="úzky pás (8–9 m)",1,IF(AND(OR(E327="rodinný dom",E327="veľká parcela"),B327&gt;=1100,C327&gt;=22),MAX(2,J327),J327)))</f>
        <v>0</v>
      </c>
      <c r="M327" s="6" t="n">
        <f aca="false">IF(OR(E327="cesta",E327="vodný tok",E327="existujúca zástavba",E327="prístupový pás",E327="malý zvyšok"),0,IF(B327&gt;=2000,INT(B327/300),MIN(4,MAX(1,INT(B327/300)))))</f>
        <v>0</v>
      </c>
    </row>
    <row r="328" customFormat="false" ht="15" hidden="false" customHeight="false" outlineLevel="0" collapsed="false">
      <c r="A328" s="6" t="s">
        <v>447</v>
      </c>
      <c r="B328" s="11" t="n">
        <v>383</v>
      </c>
      <c r="C328" s="16" t="n">
        <v>9.1</v>
      </c>
      <c r="D328" s="16" t="n">
        <v>42.3</v>
      </c>
      <c r="E328" s="6" t="s">
        <v>147</v>
      </c>
      <c r="F328" s="6" t="s">
        <v>108</v>
      </c>
      <c r="G328" s="6"/>
      <c r="H328" s="11" t="n">
        <v>15</v>
      </c>
      <c r="I328" s="15" t="n">
        <f aca="false">IF(B328&gt;0,MIN(1,H328/B328),0)</f>
        <v>0.0391644908616188</v>
      </c>
      <c r="J328" s="6" t="n">
        <f aca="false">IF(OR(E328="cesta",E328="vodný tok",E328="existujúca zástavba",E328="prístupový pás",E328="malý zvyšok"),0,IF(B328&gt;=2000,ROUND(B328/850,0),IF(E328="úzky pás (8–9 m)",0.5,1)))</f>
        <v>1</v>
      </c>
      <c r="K328" s="6" t="n">
        <f aca="false">IF(OR(G328="park + MŠ",G328="vreckový park / retencia"),0,J328)</f>
        <v>1</v>
      </c>
      <c r="L328" s="6" t="n">
        <f aca="false">IF(G328&lt;&gt;"",0,IF(E328="úzky pás (8–9 m)",1,IF(AND(OR(E328="rodinný dom",E328="veľká parcela"),B328&gt;=1100,C328&gt;=22),MAX(2,J328),J328)))</f>
        <v>1</v>
      </c>
      <c r="M328" s="6" t="n">
        <f aca="false">IF(OR(E328="cesta",E328="vodný tok",E328="existujúca zástavba",E328="prístupový pás",E328="malý zvyšok"),0,IF(B328&gt;=2000,INT(B328/300),MIN(4,MAX(1,INT(B328/300)))))</f>
        <v>1</v>
      </c>
    </row>
    <row r="329" customFormat="false" ht="15" hidden="false" customHeight="false" outlineLevel="0" collapsed="false">
      <c r="A329" s="6" t="s">
        <v>448</v>
      </c>
      <c r="B329" s="11" t="n">
        <v>722</v>
      </c>
      <c r="C329" s="16" t="n">
        <v>17.3</v>
      </c>
      <c r="D329" s="16" t="n">
        <v>42.3</v>
      </c>
      <c r="E329" s="6" t="s">
        <v>136</v>
      </c>
      <c r="F329" s="6" t="s">
        <v>108</v>
      </c>
      <c r="G329" s="6"/>
      <c r="H329" s="11" t="n">
        <v>27</v>
      </c>
      <c r="I329" s="15" t="n">
        <f aca="false">IF(B329&gt;0,MIN(1,H329/B329),0)</f>
        <v>0.0373961218836565</v>
      </c>
      <c r="J329" s="6" t="n">
        <f aca="false">IF(OR(E329="cesta",E329="vodný tok",E329="existujúca zástavba",E329="prístupový pás",E329="malý zvyšok"),0,IF(B329&gt;=2000,ROUND(B329/850,0),IF(E329="úzky pás (8–9 m)",0.5,1)))</f>
        <v>1</v>
      </c>
      <c r="K329" s="6" t="n">
        <f aca="false">IF(OR(G329="park + MŠ",G329="vreckový park / retencia"),0,J329)</f>
        <v>1</v>
      </c>
      <c r="L329" s="6" t="n">
        <f aca="false">IF(G329&lt;&gt;"",0,IF(E329="úzky pás (8–9 m)",1,IF(AND(OR(E329="rodinný dom",E329="veľká parcela"),B329&gt;=1100,C329&gt;=22),MAX(2,J329),J329)))</f>
        <v>1</v>
      </c>
      <c r="M329" s="6" t="n">
        <f aca="false">IF(OR(E329="cesta",E329="vodný tok",E329="existujúca zástavba",E329="prístupový pás",E329="malý zvyšok"),0,IF(B329&gt;=2000,INT(B329/300),MIN(4,MAX(1,INT(B329/300)))))</f>
        <v>2</v>
      </c>
    </row>
    <row r="330" customFormat="false" ht="15" hidden="false" customHeight="false" outlineLevel="0" collapsed="false">
      <c r="A330" s="6" t="s">
        <v>449</v>
      </c>
      <c r="B330" s="11" t="n">
        <v>105</v>
      </c>
      <c r="C330" s="16" t="n">
        <v>6.1</v>
      </c>
      <c r="D330" s="16" t="n">
        <v>17.4</v>
      </c>
      <c r="E330" s="6" t="s">
        <v>114</v>
      </c>
      <c r="F330" s="6" t="s">
        <v>108</v>
      </c>
      <c r="G330" s="6"/>
      <c r="H330" s="11" t="n">
        <v>0</v>
      </c>
      <c r="I330" s="15" t="n">
        <f aca="false">IF(B330&gt;0,MIN(1,H330/B330),0)</f>
        <v>0</v>
      </c>
      <c r="J330" s="6" t="n">
        <f aca="false">IF(OR(E330="cesta",E330="vodný tok",E330="existujúca zástavba",E330="prístupový pás",E330="malý zvyšok"),0,IF(B330&gt;=2000,ROUND(B330/850,0),IF(E330="úzky pás (8–9 m)",0.5,1)))</f>
        <v>0</v>
      </c>
      <c r="K330" s="6" t="n">
        <f aca="false">IF(OR(G330="park + MŠ",G330="vreckový park / retencia"),0,J330)</f>
        <v>0</v>
      </c>
      <c r="L330" s="6" t="n">
        <f aca="false">IF(G330&lt;&gt;"",0,IF(E330="úzky pás (8–9 m)",1,IF(AND(OR(E330="rodinný dom",E330="veľká parcela"),B330&gt;=1100,C330&gt;=22),MAX(2,J330),J330)))</f>
        <v>0</v>
      </c>
      <c r="M330" s="6" t="n">
        <f aca="false">IF(OR(E330="cesta",E330="vodný tok",E330="existujúca zástavba",E330="prístupový pás",E330="malý zvyšok"),0,IF(B330&gt;=2000,INT(B330/300),MIN(4,MAX(1,INT(B330/300)))))</f>
        <v>0</v>
      </c>
    </row>
    <row r="331" customFormat="false" ht="15" hidden="false" customHeight="false" outlineLevel="0" collapsed="false">
      <c r="A331" s="6" t="s">
        <v>450</v>
      </c>
      <c r="B331" s="11" t="n">
        <v>535</v>
      </c>
      <c r="C331" s="16" t="n">
        <v>6.1</v>
      </c>
      <c r="D331" s="16" t="n">
        <v>88.2</v>
      </c>
      <c r="E331" s="6" t="s">
        <v>140</v>
      </c>
      <c r="F331" s="6" t="s">
        <v>451</v>
      </c>
      <c r="G331" s="6" t="s">
        <v>452</v>
      </c>
      <c r="H331" s="11" t="n">
        <v>0</v>
      </c>
      <c r="I331" s="15" t="n">
        <f aca="false">IF(B331&gt;0,MIN(1,H331/B331),0)</f>
        <v>0</v>
      </c>
      <c r="J331" s="6" t="n">
        <f aca="false">IF(OR(E331="cesta",E331="vodný tok",E331="existujúca zástavba",E331="prístupový pás",E331="malý zvyšok"),0,IF(B331&gt;=2000,ROUND(B331/850,0),IF(E331="úzky pás (8–9 m)",0.5,1)))</f>
        <v>0.5</v>
      </c>
      <c r="K331" s="6" t="n">
        <f aca="false">IF(OR(G331="park + MŠ",G331="vreckový park / retencia"),0,J331)</f>
        <v>0</v>
      </c>
      <c r="L331" s="6" t="n">
        <f aca="false">IF(G331&lt;&gt;"",0,IF(E331="úzky pás (8–9 m)",1,IF(AND(OR(E331="rodinný dom",E331="veľká parcela"),B331&gt;=1100,C331&gt;=22),MAX(2,J331),J331)))</f>
        <v>0</v>
      </c>
      <c r="M331" s="6" t="n">
        <f aca="false">IF(OR(E331="cesta",E331="vodný tok",E331="existujúca zástavba",E331="prístupový pás",E331="malý zvyšok"),0,IF(B331&gt;=2000,INT(B331/300),MIN(4,MAX(1,INT(B331/300)))))</f>
        <v>1</v>
      </c>
    </row>
    <row r="332" customFormat="false" ht="15" hidden="false" customHeight="false" outlineLevel="0" collapsed="false">
      <c r="A332" s="6" t="s">
        <v>453</v>
      </c>
      <c r="B332" s="11" t="n">
        <v>3696</v>
      </c>
      <c r="C332" s="16" t="n">
        <v>42.6</v>
      </c>
      <c r="D332" s="16" t="n">
        <v>88.6</v>
      </c>
      <c r="E332" s="6" t="s">
        <v>197</v>
      </c>
      <c r="F332" s="6" t="s">
        <v>451</v>
      </c>
      <c r="G332" s="6" t="s">
        <v>452</v>
      </c>
      <c r="H332" s="11" t="n">
        <v>148</v>
      </c>
      <c r="I332" s="15" t="n">
        <f aca="false">IF(B332&gt;0,MIN(1,H332/B332),0)</f>
        <v>0.04004329004329</v>
      </c>
      <c r="J332" s="6" t="n">
        <f aca="false">IF(OR(E332="cesta",E332="vodný tok",E332="existujúca zástavba",E332="prístupový pás",E332="malý zvyšok"),0,IF(B332&gt;=2000,ROUND(B332/850,0),IF(E332="úzky pás (8–9 m)",0.5,1)))</f>
        <v>4</v>
      </c>
      <c r="K332" s="6" t="n">
        <f aca="false">IF(OR(G332="park + MŠ",G332="vreckový park / retencia"),0,J332)</f>
        <v>0</v>
      </c>
      <c r="L332" s="6" t="n">
        <f aca="false">IF(G332&lt;&gt;"",0,IF(E332="úzky pás (8–9 m)",1,IF(AND(OR(E332="rodinný dom",E332="veľká parcela"),B332&gt;=1100,C332&gt;=22),MAX(2,J332),J332)))</f>
        <v>0</v>
      </c>
      <c r="M332" s="6" t="n">
        <f aca="false">IF(OR(E332="cesta",E332="vodný tok",E332="existujúca zástavba",E332="prístupový pás",E332="malý zvyšok"),0,IF(B332&gt;=2000,INT(B332/300),MIN(4,MAX(1,INT(B332/300)))))</f>
        <v>12</v>
      </c>
    </row>
    <row r="333" customFormat="false" ht="15" hidden="false" customHeight="false" outlineLevel="0" collapsed="false">
      <c r="A333" s="6" t="s">
        <v>454</v>
      </c>
      <c r="B333" s="11" t="n">
        <v>1043</v>
      </c>
      <c r="C333" s="16" t="n">
        <v>13</v>
      </c>
      <c r="D333" s="16" t="n">
        <v>171.6</v>
      </c>
      <c r="E333" s="6" t="s">
        <v>161</v>
      </c>
      <c r="F333" s="6" t="s">
        <v>108</v>
      </c>
      <c r="G333" s="6"/>
      <c r="H333" s="11" t="n">
        <v>0</v>
      </c>
      <c r="I333" s="15" t="n">
        <f aca="false">IF(B333&gt;0,MIN(1,H333/B333),0)</f>
        <v>0</v>
      </c>
      <c r="J333" s="6" t="n">
        <f aca="false">IF(OR(E333="cesta",E333="vodný tok",E333="existujúca zástavba",E333="prístupový pás",E333="malý zvyšok"),0,IF(B333&gt;=2000,ROUND(B333/850,0),IF(E333="úzky pás (8–9 m)",0.5,1)))</f>
        <v>0</v>
      </c>
      <c r="K333" s="6" t="n">
        <f aca="false">IF(OR(G333="park + MŠ",G333="vreckový park / retencia"),0,J333)</f>
        <v>0</v>
      </c>
      <c r="L333" s="6" t="n">
        <f aca="false">IF(G333&lt;&gt;"",0,IF(E333="úzky pás (8–9 m)",1,IF(AND(OR(E333="rodinný dom",E333="veľká parcela"),B333&gt;=1100,C333&gt;=22),MAX(2,J333),J333)))</f>
        <v>0</v>
      </c>
      <c r="M333" s="6" t="n">
        <f aca="false">IF(OR(E333="cesta",E333="vodný tok",E333="existujúca zástavba",E333="prístupový pás",E333="malý zvyšok"),0,IF(B333&gt;=2000,INT(B333/300),MIN(4,MAX(1,INT(B333/300)))))</f>
        <v>0</v>
      </c>
    </row>
    <row r="334" customFormat="false" ht="15" hidden="false" customHeight="false" outlineLevel="0" collapsed="false">
      <c r="A334" s="6" t="s">
        <v>455</v>
      </c>
      <c r="B334" s="11" t="n">
        <v>384</v>
      </c>
      <c r="C334" s="16" t="n">
        <v>11.8</v>
      </c>
      <c r="D334" s="16" t="n">
        <v>65.4</v>
      </c>
      <c r="E334" s="6" t="s">
        <v>161</v>
      </c>
      <c r="F334" s="6" t="s">
        <v>242</v>
      </c>
      <c r="G334" s="6"/>
      <c r="H334" s="11" t="n">
        <v>0</v>
      </c>
      <c r="I334" s="15" t="n">
        <f aca="false">IF(B334&gt;0,MIN(1,H334/B334),0)</f>
        <v>0</v>
      </c>
      <c r="J334" s="6" t="n">
        <f aca="false">IF(OR(E334="cesta",E334="vodný tok",E334="existujúca zástavba",E334="prístupový pás",E334="malý zvyšok"),0,IF(B334&gt;=2000,ROUND(B334/850,0),IF(E334="úzky pás (8–9 m)",0.5,1)))</f>
        <v>0</v>
      </c>
      <c r="K334" s="6" t="n">
        <f aca="false">IF(OR(G334="park + MŠ",G334="vreckový park / retencia"),0,J334)</f>
        <v>0</v>
      </c>
      <c r="L334" s="6" t="n">
        <f aca="false">IF(G334&lt;&gt;"",0,IF(E334="úzky pás (8–9 m)",1,IF(AND(OR(E334="rodinný dom",E334="veľká parcela"),B334&gt;=1100,C334&gt;=22),MAX(2,J334),J334)))</f>
        <v>0</v>
      </c>
      <c r="M334" s="6" t="n">
        <f aca="false">IF(OR(E334="cesta",E334="vodný tok",E334="existujúca zástavba",E334="prístupový pás",E334="malý zvyšok"),0,IF(B334&gt;=2000,INT(B334/300),MIN(4,MAX(1,INT(B334/300)))))</f>
        <v>0</v>
      </c>
    </row>
    <row r="335" customFormat="false" ht="15" hidden="false" customHeight="false" outlineLevel="0" collapsed="false">
      <c r="A335" s="6" t="s">
        <v>456</v>
      </c>
      <c r="B335" s="11" t="n">
        <v>789</v>
      </c>
      <c r="C335" s="16" t="n">
        <v>24.7</v>
      </c>
      <c r="D335" s="16" t="n">
        <v>38.5</v>
      </c>
      <c r="E335" s="6" t="s">
        <v>136</v>
      </c>
      <c r="F335" s="6" t="s">
        <v>108</v>
      </c>
      <c r="G335" s="6"/>
      <c r="H335" s="11" t="n">
        <v>145</v>
      </c>
      <c r="I335" s="15" t="n">
        <f aca="false">IF(B335&gt;0,MIN(1,H335/B335),0)</f>
        <v>0.183776932826362</v>
      </c>
      <c r="J335" s="6" t="n">
        <f aca="false">IF(OR(E335="cesta",E335="vodný tok",E335="existujúca zástavba",E335="prístupový pás",E335="malý zvyšok"),0,IF(B335&gt;=2000,ROUND(B335/850,0),IF(E335="úzky pás (8–9 m)",0.5,1)))</f>
        <v>1</v>
      </c>
      <c r="K335" s="6" t="n">
        <f aca="false">IF(OR(G335="park + MŠ",G335="vreckový park / retencia"),0,J335)</f>
        <v>1</v>
      </c>
      <c r="L335" s="6" t="n">
        <f aca="false">IF(G335&lt;&gt;"",0,IF(E335="úzky pás (8–9 m)",1,IF(AND(OR(E335="rodinný dom",E335="veľká parcela"),B335&gt;=1100,C335&gt;=22),MAX(2,J335),J335)))</f>
        <v>1</v>
      </c>
      <c r="M335" s="6" t="n">
        <f aca="false">IF(OR(E335="cesta",E335="vodný tok",E335="existujúca zástavba",E335="prístupový pás",E335="malý zvyšok"),0,IF(B335&gt;=2000,INT(B335/300),MIN(4,MAX(1,INT(B335/300)))))</f>
        <v>2</v>
      </c>
    </row>
    <row r="336" customFormat="false" ht="15" hidden="false" customHeight="false" outlineLevel="0" collapsed="false">
      <c r="A336" s="6" t="s">
        <v>457</v>
      </c>
      <c r="B336" s="11" t="n">
        <v>406</v>
      </c>
      <c r="C336" s="16" t="n">
        <v>10.6</v>
      </c>
      <c r="D336" s="16" t="n">
        <v>38.5</v>
      </c>
      <c r="E336" s="6" t="s">
        <v>147</v>
      </c>
      <c r="F336" s="6" t="s">
        <v>108</v>
      </c>
      <c r="G336" s="6"/>
      <c r="H336" s="11" t="n">
        <v>17</v>
      </c>
      <c r="I336" s="15" t="n">
        <f aca="false">IF(B336&gt;0,MIN(1,H336/B336),0)</f>
        <v>0.041871921182266</v>
      </c>
      <c r="J336" s="6" t="n">
        <f aca="false">IF(OR(E336="cesta",E336="vodný tok",E336="existujúca zástavba",E336="prístupový pás",E336="malý zvyšok"),0,IF(B336&gt;=2000,ROUND(B336/850,0),IF(E336="úzky pás (8–9 m)",0.5,1)))</f>
        <v>1</v>
      </c>
      <c r="K336" s="6" t="n">
        <f aca="false">IF(OR(G336="park + MŠ",G336="vreckový park / retencia"),0,J336)</f>
        <v>1</v>
      </c>
      <c r="L336" s="6" t="n">
        <f aca="false">IF(G336&lt;&gt;"",0,IF(E336="úzky pás (8–9 m)",1,IF(AND(OR(E336="rodinný dom",E336="veľká parcela"),B336&gt;=1100,C336&gt;=22),MAX(2,J336),J336)))</f>
        <v>1</v>
      </c>
      <c r="M336" s="6" t="n">
        <f aca="false">IF(OR(E336="cesta",E336="vodný tok",E336="existujúca zástavba",E336="prístupový pás",E336="malý zvyšok"),0,IF(B336&gt;=2000,INT(B336/300),MIN(4,MAX(1,INT(B336/300)))))</f>
        <v>1</v>
      </c>
    </row>
    <row r="337" customFormat="false" ht="15" hidden="false" customHeight="false" outlineLevel="0" collapsed="false">
      <c r="A337" s="6" t="s">
        <v>458</v>
      </c>
      <c r="B337" s="11" t="n">
        <v>440</v>
      </c>
      <c r="C337" s="16" t="n">
        <v>11.5</v>
      </c>
      <c r="D337" s="16" t="n">
        <v>38.5</v>
      </c>
      <c r="E337" s="6" t="s">
        <v>147</v>
      </c>
      <c r="F337" s="6" t="s">
        <v>108</v>
      </c>
      <c r="G337" s="6"/>
      <c r="H337" s="11" t="n">
        <v>18</v>
      </c>
      <c r="I337" s="15" t="n">
        <f aca="false">IF(B337&gt;0,MIN(1,H337/B337),0)</f>
        <v>0.0409090909090909</v>
      </c>
      <c r="J337" s="6" t="n">
        <f aca="false">IF(OR(E337="cesta",E337="vodný tok",E337="existujúca zástavba",E337="prístupový pás",E337="malý zvyšok"),0,IF(B337&gt;=2000,ROUND(B337/850,0),IF(E337="úzky pás (8–9 m)",0.5,1)))</f>
        <v>1</v>
      </c>
      <c r="K337" s="6" t="n">
        <f aca="false">IF(OR(G337="park + MŠ",G337="vreckový park / retencia"),0,J337)</f>
        <v>1</v>
      </c>
      <c r="L337" s="6" t="n">
        <f aca="false">IF(G337&lt;&gt;"",0,IF(E337="úzky pás (8–9 m)",1,IF(AND(OR(E337="rodinný dom",E337="veľká parcela"),B337&gt;=1100,C337&gt;=22),MAX(2,J337),J337)))</f>
        <v>1</v>
      </c>
      <c r="M337" s="6" t="n">
        <f aca="false">IF(OR(E337="cesta",E337="vodný tok",E337="existujúca zástavba",E337="prístupový pás",E337="malý zvyšok"),0,IF(B337&gt;=2000,INT(B337/300),MIN(4,MAX(1,INT(B337/300)))))</f>
        <v>1</v>
      </c>
    </row>
    <row r="338" customFormat="false" ht="15" hidden="false" customHeight="false" outlineLevel="0" collapsed="false">
      <c r="A338" s="6" t="s">
        <v>459</v>
      </c>
      <c r="B338" s="11" t="n">
        <v>406</v>
      </c>
      <c r="C338" s="16" t="n">
        <v>10.5</v>
      </c>
      <c r="D338" s="16" t="n">
        <v>38.4</v>
      </c>
      <c r="E338" s="6" t="s">
        <v>147</v>
      </c>
      <c r="F338" s="6" t="s">
        <v>108</v>
      </c>
      <c r="G338" s="6"/>
      <c r="H338" s="11" t="n">
        <v>17</v>
      </c>
      <c r="I338" s="15" t="n">
        <f aca="false">IF(B338&gt;0,MIN(1,H338/B338),0)</f>
        <v>0.041871921182266</v>
      </c>
      <c r="J338" s="6" t="n">
        <f aca="false">IF(OR(E338="cesta",E338="vodný tok",E338="existujúca zástavba",E338="prístupový pás",E338="malý zvyšok"),0,IF(B338&gt;=2000,ROUND(B338/850,0),IF(E338="úzky pás (8–9 m)",0.5,1)))</f>
        <v>1</v>
      </c>
      <c r="K338" s="6" t="n">
        <f aca="false">IF(OR(G338="park + MŠ",G338="vreckový park / retencia"),0,J338)</f>
        <v>1</v>
      </c>
      <c r="L338" s="6" t="n">
        <f aca="false">IF(G338&lt;&gt;"",0,IF(E338="úzky pás (8–9 m)",1,IF(AND(OR(E338="rodinný dom",E338="veľká parcela"),B338&gt;=1100,C338&gt;=22),MAX(2,J338),J338)))</f>
        <v>1</v>
      </c>
      <c r="M338" s="6" t="n">
        <f aca="false">IF(OR(E338="cesta",E338="vodný tok",E338="existujúca zástavba",E338="prístupový pás",E338="malý zvyšok"),0,IF(B338&gt;=2000,INT(B338/300),MIN(4,MAX(1,INT(B338/300)))))</f>
        <v>1</v>
      </c>
    </row>
    <row r="339" customFormat="false" ht="15" hidden="false" customHeight="false" outlineLevel="0" collapsed="false">
      <c r="A339" s="6" t="s">
        <v>460</v>
      </c>
      <c r="B339" s="11" t="n">
        <v>406</v>
      </c>
      <c r="C339" s="16" t="n">
        <v>10.6</v>
      </c>
      <c r="D339" s="16" t="n">
        <v>38.5</v>
      </c>
      <c r="E339" s="6" t="s">
        <v>147</v>
      </c>
      <c r="F339" s="6" t="s">
        <v>108</v>
      </c>
      <c r="G339" s="6"/>
      <c r="H339" s="11" t="n">
        <v>17</v>
      </c>
      <c r="I339" s="15" t="n">
        <f aca="false">IF(B339&gt;0,MIN(1,H339/B339),0)</f>
        <v>0.041871921182266</v>
      </c>
      <c r="J339" s="6" t="n">
        <f aca="false">IF(OR(E339="cesta",E339="vodný tok",E339="existujúca zástavba",E339="prístupový pás",E339="malý zvyšok"),0,IF(B339&gt;=2000,ROUND(B339/850,0),IF(E339="úzky pás (8–9 m)",0.5,1)))</f>
        <v>1</v>
      </c>
      <c r="K339" s="6" t="n">
        <f aca="false">IF(OR(G339="park + MŠ",G339="vreckový park / retencia"),0,J339)</f>
        <v>1</v>
      </c>
      <c r="L339" s="6" t="n">
        <f aca="false">IF(G339&lt;&gt;"",0,IF(E339="úzky pás (8–9 m)",1,IF(AND(OR(E339="rodinný dom",E339="veľká parcela"),B339&gt;=1100,C339&gt;=22),MAX(2,J339),J339)))</f>
        <v>1</v>
      </c>
      <c r="M339" s="6" t="n">
        <f aca="false">IF(OR(E339="cesta",E339="vodný tok",E339="existujúca zástavba",E339="prístupový pás",E339="malý zvyšok"),0,IF(B339&gt;=2000,INT(B339/300),MIN(4,MAX(1,INT(B339/300)))))</f>
        <v>1</v>
      </c>
    </row>
    <row r="340" customFormat="false" ht="15" hidden="false" customHeight="false" outlineLevel="0" collapsed="false">
      <c r="A340" s="6" t="s">
        <v>461</v>
      </c>
      <c r="B340" s="11" t="n">
        <v>406</v>
      </c>
      <c r="C340" s="16" t="n">
        <v>10.6</v>
      </c>
      <c r="D340" s="16" t="n">
        <v>38.4</v>
      </c>
      <c r="E340" s="6" t="s">
        <v>147</v>
      </c>
      <c r="F340" s="6" t="s">
        <v>108</v>
      </c>
      <c r="G340" s="6"/>
      <c r="H340" s="11" t="n">
        <v>17</v>
      </c>
      <c r="I340" s="15" t="n">
        <f aca="false">IF(B340&gt;0,MIN(1,H340/B340),0)</f>
        <v>0.041871921182266</v>
      </c>
      <c r="J340" s="6" t="n">
        <f aca="false">IF(OR(E340="cesta",E340="vodný tok",E340="existujúca zástavba",E340="prístupový pás",E340="malý zvyšok"),0,IF(B340&gt;=2000,ROUND(B340/850,0),IF(E340="úzky pás (8–9 m)",0.5,1)))</f>
        <v>1</v>
      </c>
      <c r="K340" s="6" t="n">
        <f aca="false">IF(OR(G340="park + MŠ",G340="vreckový park / retencia"),0,J340)</f>
        <v>1</v>
      </c>
      <c r="L340" s="6" t="n">
        <f aca="false">IF(G340&lt;&gt;"",0,IF(E340="úzky pás (8–9 m)",1,IF(AND(OR(E340="rodinný dom",E340="veľká parcela"),B340&gt;=1100,C340&gt;=22),MAX(2,J340),J340)))</f>
        <v>1</v>
      </c>
      <c r="M340" s="6" t="n">
        <f aca="false">IF(OR(E340="cesta",E340="vodný tok",E340="existujúca zástavba",E340="prístupový pás",E340="malý zvyšok"),0,IF(B340&gt;=2000,INT(B340/300),MIN(4,MAX(1,INT(B340/300)))))</f>
        <v>1</v>
      </c>
    </row>
    <row r="341" customFormat="false" ht="15" hidden="false" customHeight="false" outlineLevel="0" collapsed="false">
      <c r="A341" s="6" t="s">
        <v>462</v>
      </c>
      <c r="B341" s="11" t="n">
        <v>406</v>
      </c>
      <c r="C341" s="16" t="n">
        <v>10.6</v>
      </c>
      <c r="D341" s="16" t="n">
        <v>38.4</v>
      </c>
      <c r="E341" s="6" t="s">
        <v>147</v>
      </c>
      <c r="F341" s="6" t="s">
        <v>108</v>
      </c>
      <c r="G341" s="6"/>
      <c r="H341" s="11" t="n">
        <v>17</v>
      </c>
      <c r="I341" s="15" t="n">
        <f aca="false">IF(B341&gt;0,MIN(1,H341/B341),0)</f>
        <v>0.041871921182266</v>
      </c>
      <c r="J341" s="6" t="n">
        <f aca="false">IF(OR(E341="cesta",E341="vodný tok",E341="existujúca zástavba",E341="prístupový pás",E341="malý zvyšok"),0,IF(B341&gt;=2000,ROUND(B341/850,0),IF(E341="úzky pás (8–9 m)",0.5,1)))</f>
        <v>1</v>
      </c>
      <c r="K341" s="6" t="n">
        <f aca="false">IF(OR(G341="park + MŠ",G341="vreckový park / retencia"),0,J341)</f>
        <v>1</v>
      </c>
      <c r="L341" s="6" t="n">
        <f aca="false">IF(G341&lt;&gt;"",0,IF(E341="úzky pás (8–9 m)",1,IF(AND(OR(E341="rodinný dom",E341="veľká parcela"),B341&gt;=1100,C341&gt;=22),MAX(2,J341),J341)))</f>
        <v>1</v>
      </c>
      <c r="M341" s="6" t="n">
        <f aca="false">IF(OR(E341="cesta",E341="vodný tok",E341="existujúca zástavba",E341="prístupový pás",E341="malý zvyšok"),0,IF(B341&gt;=2000,INT(B341/300),MIN(4,MAX(1,INT(B341/300)))))</f>
        <v>1</v>
      </c>
    </row>
    <row r="342" customFormat="false" ht="15" hidden="false" customHeight="false" outlineLevel="0" collapsed="false">
      <c r="A342" s="6" t="s">
        <v>463</v>
      </c>
      <c r="B342" s="11" t="n">
        <v>406</v>
      </c>
      <c r="C342" s="16" t="n">
        <v>10.6</v>
      </c>
      <c r="D342" s="16" t="n">
        <v>38.4</v>
      </c>
      <c r="E342" s="6" t="s">
        <v>147</v>
      </c>
      <c r="F342" s="6" t="s">
        <v>108</v>
      </c>
      <c r="G342" s="6"/>
      <c r="H342" s="11" t="n">
        <v>17</v>
      </c>
      <c r="I342" s="15" t="n">
        <f aca="false">IF(B342&gt;0,MIN(1,H342/B342),0)</f>
        <v>0.041871921182266</v>
      </c>
      <c r="J342" s="6" t="n">
        <f aca="false">IF(OR(E342="cesta",E342="vodný tok",E342="existujúca zástavba",E342="prístupový pás",E342="malý zvyšok"),0,IF(B342&gt;=2000,ROUND(B342/850,0),IF(E342="úzky pás (8–9 m)",0.5,1)))</f>
        <v>1</v>
      </c>
      <c r="K342" s="6" t="n">
        <f aca="false">IF(OR(G342="park + MŠ",G342="vreckový park / retencia"),0,J342)</f>
        <v>1</v>
      </c>
      <c r="L342" s="6" t="n">
        <f aca="false">IF(G342&lt;&gt;"",0,IF(E342="úzky pás (8–9 m)",1,IF(AND(OR(E342="rodinný dom",E342="veľká parcela"),B342&gt;=1100,C342&gt;=22),MAX(2,J342),J342)))</f>
        <v>1</v>
      </c>
      <c r="M342" s="6" t="n">
        <f aca="false">IF(OR(E342="cesta",E342="vodný tok",E342="existujúca zástavba",E342="prístupový pás",E342="malý zvyšok"),0,IF(B342&gt;=2000,INT(B342/300),MIN(4,MAX(1,INT(B342/300)))))</f>
        <v>1</v>
      </c>
    </row>
    <row r="343" customFormat="false" ht="15" hidden="false" customHeight="false" outlineLevel="0" collapsed="false">
      <c r="A343" s="6" t="s">
        <v>464</v>
      </c>
      <c r="B343" s="11" t="n">
        <v>406</v>
      </c>
      <c r="C343" s="16" t="n">
        <v>10.6</v>
      </c>
      <c r="D343" s="16" t="n">
        <v>38.4</v>
      </c>
      <c r="E343" s="6" t="s">
        <v>147</v>
      </c>
      <c r="F343" s="6" t="s">
        <v>108</v>
      </c>
      <c r="G343" s="6"/>
      <c r="H343" s="11" t="n">
        <v>17</v>
      </c>
      <c r="I343" s="15" t="n">
        <f aca="false">IF(B343&gt;0,MIN(1,H343/B343),0)</f>
        <v>0.041871921182266</v>
      </c>
      <c r="J343" s="6" t="n">
        <f aca="false">IF(OR(E343="cesta",E343="vodný tok",E343="existujúca zástavba",E343="prístupový pás",E343="malý zvyšok"),0,IF(B343&gt;=2000,ROUND(B343/850,0),IF(E343="úzky pás (8–9 m)",0.5,1)))</f>
        <v>1</v>
      </c>
      <c r="K343" s="6" t="n">
        <f aca="false">IF(OR(G343="park + MŠ",G343="vreckový park / retencia"),0,J343)</f>
        <v>1</v>
      </c>
      <c r="L343" s="6" t="n">
        <f aca="false">IF(G343&lt;&gt;"",0,IF(E343="úzky pás (8–9 m)",1,IF(AND(OR(E343="rodinný dom",E343="veľká parcela"),B343&gt;=1100,C343&gt;=22),MAX(2,J343),J343)))</f>
        <v>1</v>
      </c>
      <c r="M343" s="6" t="n">
        <f aca="false">IF(OR(E343="cesta",E343="vodný tok",E343="existujúca zástavba",E343="prístupový pás",E343="malý zvyšok"),0,IF(B343&gt;=2000,INT(B343/300),MIN(4,MAX(1,INT(B343/300)))))</f>
        <v>1</v>
      </c>
    </row>
    <row r="344" customFormat="false" ht="15" hidden="false" customHeight="false" outlineLevel="0" collapsed="false">
      <c r="A344" s="6" t="s">
        <v>465</v>
      </c>
      <c r="B344" s="11" t="n">
        <v>464</v>
      </c>
      <c r="C344" s="16" t="n">
        <v>12.1</v>
      </c>
      <c r="D344" s="16" t="n">
        <v>38.5</v>
      </c>
      <c r="E344" s="6" t="s">
        <v>147</v>
      </c>
      <c r="F344" s="6" t="s">
        <v>108</v>
      </c>
      <c r="G344" s="6"/>
      <c r="H344" s="11" t="n">
        <v>19</v>
      </c>
      <c r="I344" s="15" t="n">
        <f aca="false">IF(B344&gt;0,MIN(1,H344/B344),0)</f>
        <v>0.040948275862069</v>
      </c>
      <c r="J344" s="6" t="n">
        <f aca="false">IF(OR(E344="cesta",E344="vodný tok",E344="existujúca zástavba",E344="prístupový pás",E344="malý zvyšok"),0,IF(B344&gt;=2000,ROUND(B344/850,0),IF(E344="úzky pás (8–9 m)",0.5,1)))</f>
        <v>1</v>
      </c>
      <c r="K344" s="6" t="n">
        <f aca="false">IF(OR(G344="park + MŠ",G344="vreckový park / retencia"),0,J344)</f>
        <v>1</v>
      </c>
      <c r="L344" s="6" t="n">
        <f aca="false">IF(G344&lt;&gt;"",0,IF(E344="úzky pás (8–9 m)",1,IF(AND(OR(E344="rodinný dom",E344="veľká parcela"),B344&gt;=1100,C344&gt;=22),MAX(2,J344),J344)))</f>
        <v>1</v>
      </c>
      <c r="M344" s="6" t="n">
        <f aca="false">IF(OR(E344="cesta",E344="vodný tok",E344="existujúca zástavba",E344="prístupový pás",E344="malý zvyšok"),0,IF(B344&gt;=2000,INT(B344/300),MIN(4,MAX(1,INT(B344/300)))))</f>
        <v>1</v>
      </c>
    </row>
    <row r="345" customFormat="false" ht="15" hidden="false" customHeight="false" outlineLevel="0" collapsed="false">
      <c r="A345" s="6" t="s">
        <v>466</v>
      </c>
      <c r="B345" s="11" t="n">
        <v>775</v>
      </c>
      <c r="C345" s="16" t="n">
        <v>20.2</v>
      </c>
      <c r="D345" s="16" t="n">
        <v>38.4</v>
      </c>
      <c r="E345" s="6" t="s">
        <v>136</v>
      </c>
      <c r="F345" s="6" t="s">
        <v>108</v>
      </c>
      <c r="G345" s="6"/>
      <c r="H345" s="11" t="n">
        <v>32</v>
      </c>
      <c r="I345" s="15" t="n">
        <f aca="false">IF(B345&gt;0,MIN(1,H345/B345),0)</f>
        <v>0.0412903225806452</v>
      </c>
      <c r="J345" s="6" t="n">
        <f aca="false">IF(OR(E345="cesta",E345="vodný tok",E345="existujúca zástavba",E345="prístupový pás",E345="malý zvyšok"),0,IF(B345&gt;=2000,ROUND(B345/850,0),IF(E345="úzky pás (8–9 m)",0.5,1)))</f>
        <v>1</v>
      </c>
      <c r="K345" s="6" t="n">
        <f aca="false">IF(OR(G345="park + MŠ",G345="vreckový park / retencia"),0,J345)</f>
        <v>1</v>
      </c>
      <c r="L345" s="6" t="n">
        <f aca="false">IF(G345&lt;&gt;"",0,IF(E345="úzky pás (8–9 m)",1,IF(AND(OR(E345="rodinný dom",E345="veľká parcela"),B345&gt;=1100,C345&gt;=22),MAX(2,J345),J345)))</f>
        <v>1</v>
      </c>
      <c r="M345" s="6" t="n">
        <f aca="false">IF(OR(E345="cesta",E345="vodný tok",E345="existujúca zástavba",E345="prístupový pás",E345="malý zvyšok"),0,IF(B345&gt;=2000,INT(B345/300),MIN(4,MAX(1,INT(B345/300)))))</f>
        <v>2</v>
      </c>
    </row>
    <row r="346" customFormat="false" ht="15" hidden="false" customHeight="false" outlineLevel="0" collapsed="false">
      <c r="A346" s="6" t="s">
        <v>467</v>
      </c>
      <c r="B346" s="11" t="n">
        <v>8846</v>
      </c>
      <c r="C346" s="16" t="n">
        <v>52.5</v>
      </c>
      <c r="D346" s="16" t="n">
        <v>178.5</v>
      </c>
      <c r="E346" s="6" t="s">
        <v>197</v>
      </c>
      <c r="F346" s="6" t="s">
        <v>468</v>
      </c>
      <c r="G346" s="6" t="s">
        <v>452</v>
      </c>
      <c r="H346" s="11" t="n">
        <v>79</v>
      </c>
      <c r="I346" s="15" t="n">
        <f aca="false">IF(B346&gt;0,MIN(1,H346/B346),0)</f>
        <v>0.00893059009721908</v>
      </c>
      <c r="J346" s="6" t="n">
        <f aca="false">IF(OR(E346="cesta",E346="vodný tok",E346="existujúca zástavba",E346="prístupový pás",E346="malý zvyšok"),0,IF(B346&gt;=2000,ROUND(B346/850,0),IF(E346="úzky pás (8–9 m)",0.5,1)))</f>
        <v>10</v>
      </c>
      <c r="K346" s="6" t="n">
        <f aca="false">IF(OR(G346="park + MŠ",G346="vreckový park / retencia"),0,J346)</f>
        <v>0</v>
      </c>
      <c r="L346" s="6" t="n">
        <f aca="false">IF(G346&lt;&gt;"",0,IF(E346="úzky pás (8–9 m)",1,IF(AND(OR(E346="rodinný dom",E346="veľká parcela"),B346&gt;=1100,C346&gt;=22),MAX(2,J346),J346)))</f>
        <v>0</v>
      </c>
      <c r="M346" s="6" t="n">
        <f aca="false">IF(OR(E346="cesta",E346="vodný tok",E346="existujúca zástavba",E346="prístupový pás",E346="malý zvyšok"),0,IF(B346&gt;=2000,INT(B346/300),MIN(4,MAX(1,INT(B346/300)))))</f>
        <v>29</v>
      </c>
    </row>
    <row r="347" customFormat="false" ht="15" hidden="false" customHeight="false" outlineLevel="0" collapsed="false">
      <c r="A347" s="6" t="s">
        <v>469</v>
      </c>
      <c r="B347" s="11" t="n">
        <v>516</v>
      </c>
      <c r="C347" s="16" t="n">
        <v>13.5</v>
      </c>
      <c r="D347" s="16" t="n">
        <v>38.3</v>
      </c>
      <c r="E347" s="6" t="s">
        <v>147</v>
      </c>
      <c r="F347" s="6" t="s">
        <v>108</v>
      </c>
      <c r="G347" s="6"/>
      <c r="H347" s="11" t="n">
        <v>0</v>
      </c>
      <c r="I347" s="15" t="n">
        <f aca="false">IF(B347&gt;0,MIN(1,H347/B347),0)</f>
        <v>0</v>
      </c>
      <c r="J347" s="6" t="n">
        <f aca="false">IF(OR(E347="cesta",E347="vodný tok",E347="existujúca zástavba",E347="prístupový pás",E347="malý zvyšok"),0,IF(B347&gt;=2000,ROUND(B347/850,0),IF(E347="úzky pás (8–9 m)",0.5,1)))</f>
        <v>1</v>
      </c>
      <c r="K347" s="6" t="n">
        <f aca="false">IF(OR(G347="park + MŠ",G347="vreckový park / retencia"),0,J347)</f>
        <v>1</v>
      </c>
      <c r="L347" s="6" t="n">
        <f aca="false">IF(G347&lt;&gt;"",0,IF(E347="úzky pás (8–9 m)",1,IF(AND(OR(E347="rodinný dom",E347="veľká parcela"),B347&gt;=1100,C347&gt;=22),MAX(2,J347),J347)))</f>
        <v>1</v>
      </c>
      <c r="M347" s="6" t="n">
        <f aca="false">IF(OR(E347="cesta",E347="vodný tok",E347="existujúca zástavba",E347="prístupový pás",E347="malý zvyšok"),0,IF(B347&gt;=2000,INT(B347/300),MIN(4,MAX(1,INT(B347/300)))))</f>
        <v>1</v>
      </c>
    </row>
    <row r="348" customFormat="false" ht="15" hidden="false" customHeight="false" outlineLevel="0" collapsed="false">
      <c r="A348" s="6" t="s">
        <v>470</v>
      </c>
      <c r="B348" s="11" t="n">
        <v>519</v>
      </c>
      <c r="C348" s="16" t="n">
        <v>13.6</v>
      </c>
      <c r="D348" s="16" t="n">
        <v>38.2</v>
      </c>
      <c r="E348" s="6" t="s">
        <v>147</v>
      </c>
      <c r="F348" s="6" t="s">
        <v>108</v>
      </c>
      <c r="G348" s="6"/>
      <c r="H348" s="11" t="n">
        <v>0</v>
      </c>
      <c r="I348" s="15" t="n">
        <f aca="false">IF(B348&gt;0,MIN(1,H348/B348),0)</f>
        <v>0</v>
      </c>
      <c r="J348" s="6" t="n">
        <f aca="false">IF(OR(E348="cesta",E348="vodný tok",E348="existujúca zástavba",E348="prístupový pás",E348="malý zvyšok"),0,IF(B348&gt;=2000,ROUND(B348/850,0),IF(E348="úzky pás (8–9 m)",0.5,1)))</f>
        <v>1</v>
      </c>
      <c r="K348" s="6" t="n">
        <f aca="false">IF(OR(G348="park + MŠ",G348="vreckový park / retencia"),0,J348)</f>
        <v>1</v>
      </c>
      <c r="L348" s="6" t="n">
        <f aca="false">IF(G348&lt;&gt;"",0,IF(E348="úzky pás (8–9 m)",1,IF(AND(OR(E348="rodinný dom",E348="veľká parcela"),B348&gt;=1100,C348&gt;=22),MAX(2,J348),J348)))</f>
        <v>1</v>
      </c>
      <c r="M348" s="6" t="n">
        <f aca="false">IF(OR(E348="cesta",E348="vodný tok",E348="existujúca zástavba",E348="prístupový pás",E348="malý zvyšok"),0,IF(B348&gt;=2000,INT(B348/300),MIN(4,MAX(1,INT(B348/300)))))</f>
        <v>1</v>
      </c>
    </row>
    <row r="349" customFormat="false" ht="15" hidden="false" customHeight="false" outlineLevel="0" collapsed="false">
      <c r="A349" s="6" t="s">
        <v>471</v>
      </c>
      <c r="B349" s="11" t="n">
        <v>422</v>
      </c>
      <c r="C349" s="16" t="n">
        <v>11.1</v>
      </c>
      <c r="D349" s="16" t="n">
        <v>38.2</v>
      </c>
      <c r="E349" s="6" t="s">
        <v>147</v>
      </c>
      <c r="F349" s="6" t="s">
        <v>108</v>
      </c>
      <c r="G349" s="6"/>
      <c r="H349" s="11" t="n">
        <v>0</v>
      </c>
      <c r="I349" s="15" t="n">
        <f aca="false">IF(B349&gt;0,MIN(1,H349/B349),0)</f>
        <v>0</v>
      </c>
      <c r="J349" s="6" t="n">
        <f aca="false">IF(OR(E349="cesta",E349="vodný tok",E349="existujúca zástavba",E349="prístupový pás",E349="malý zvyšok"),0,IF(B349&gt;=2000,ROUND(B349/850,0),IF(E349="úzky pás (8–9 m)",0.5,1)))</f>
        <v>1</v>
      </c>
      <c r="K349" s="6" t="n">
        <f aca="false">IF(OR(G349="park + MŠ",G349="vreckový park / retencia"),0,J349)</f>
        <v>1</v>
      </c>
      <c r="L349" s="6" t="n">
        <f aca="false">IF(G349&lt;&gt;"",0,IF(E349="úzky pás (8–9 m)",1,IF(AND(OR(E349="rodinný dom",E349="veľká parcela"),B349&gt;=1100,C349&gt;=22),MAX(2,J349),J349)))</f>
        <v>1</v>
      </c>
      <c r="M349" s="6" t="n">
        <f aca="false">IF(OR(E349="cesta",E349="vodný tok",E349="existujúca zástavba",E349="prístupový pás",E349="malý zvyšok"),0,IF(B349&gt;=2000,INT(B349/300),MIN(4,MAX(1,INT(B349/300)))))</f>
        <v>1</v>
      </c>
    </row>
    <row r="350" customFormat="false" ht="15" hidden="false" customHeight="false" outlineLevel="0" collapsed="false">
      <c r="A350" s="6" t="s">
        <v>472</v>
      </c>
      <c r="B350" s="11" t="n">
        <v>674</v>
      </c>
      <c r="C350" s="16" t="n">
        <v>17.7</v>
      </c>
      <c r="D350" s="16" t="n">
        <v>38.2</v>
      </c>
      <c r="E350" s="6" t="s">
        <v>136</v>
      </c>
      <c r="F350" s="6" t="s">
        <v>108</v>
      </c>
      <c r="G350" s="6"/>
      <c r="H350" s="11" t="n">
        <v>0</v>
      </c>
      <c r="I350" s="15" t="n">
        <f aca="false">IF(B350&gt;0,MIN(1,H350/B350),0)</f>
        <v>0</v>
      </c>
      <c r="J350" s="6" t="n">
        <f aca="false">IF(OR(E350="cesta",E350="vodný tok",E350="existujúca zástavba",E350="prístupový pás",E350="malý zvyšok"),0,IF(B350&gt;=2000,ROUND(B350/850,0),IF(E350="úzky pás (8–9 m)",0.5,1)))</f>
        <v>1</v>
      </c>
      <c r="K350" s="6" t="n">
        <f aca="false">IF(OR(G350="park + MŠ",G350="vreckový park / retencia"),0,J350)</f>
        <v>1</v>
      </c>
      <c r="L350" s="6" t="n">
        <f aca="false">IF(G350&lt;&gt;"",0,IF(E350="úzky pás (8–9 m)",1,IF(AND(OR(E350="rodinný dom",E350="veľká parcela"),B350&gt;=1100,C350&gt;=22),MAX(2,J350),J350)))</f>
        <v>1</v>
      </c>
      <c r="M350" s="6" t="n">
        <f aca="false">IF(OR(E350="cesta",E350="vodný tok",E350="existujúca zástavba",E350="prístupový pás",E350="malý zvyšok"),0,IF(B350&gt;=2000,INT(B350/300),MIN(4,MAX(1,INT(B350/300)))))</f>
        <v>2</v>
      </c>
    </row>
    <row r="351" customFormat="false" ht="15" hidden="false" customHeight="false" outlineLevel="0" collapsed="false">
      <c r="A351" s="6" t="s">
        <v>473</v>
      </c>
      <c r="B351" s="11" t="n">
        <v>422</v>
      </c>
      <c r="C351" s="16" t="n">
        <v>11</v>
      </c>
      <c r="D351" s="16" t="n">
        <v>38.2</v>
      </c>
      <c r="E351" s="6" t="s">
        <v>147</v>
      </c>
      <c r="F351" s="6" t="s">
        <v>108</v>
      </c>
      <c r="G351" s="6"/>
      <c r="H351" s="11" t="n">
        <v>0</v>
      </c>
      <c r="I351" s="15" t="n">
        <f aca="false">IF(B351&gt;0,MIN(1,H351/B351),0)</f>
        <v>0</v>
      </c>
      <c r="J351" s="6" t="n">
        <f aca="false">IF(OR(E351="cesta",E351="vodný tok",E351="existujúca zástavba",E351="prístupový pás",E351="malý zvyšok"),0,IF(B351&gt;=2000,ROUND(B351/850,0),IF(E351="úzky pás (8–9 m)",0.5,1)))</f>
        <v>1</v>
      </c>
      <c r="K351" s="6" t="n">
        <f aca="false">IF(OR(G351="park + MŠ",G351="vreckový park / retencia"),0,J351)</f>
        <v>1</v>
      </c>
      <c r="L351" s="6" t="n">
        <f aca="false">IF(G351&lt;&gt;"",0,IF(E351="úzky pás (8–9 m)",1,IF(AND(OR(E351="rodinný dom",E351="veľká parcela"),B351&gt;=1100,C351&gt;=22),MAX(2,J351),J351)))</f>
        <v>1</v>
      </c>
      <c r="M351" s="6" t="n">
        <f aca="false">IF(OR(E351="cesta",E351="vodný tok",E351="existujúca zástavba",E351="prístupový pás",E351="malý zvyšok"),0,IF(B351&gt;=2000,INT(B351/300),MIN(4,MAX(1,INT(B351/300)))))</f>
        <v>1</v>
      </c>
    </row>
    <row r="352" customFormat="false" ht="15" hidden="false" customHeight="false" outlineLevel="0" collapsed="false">
      <c r="A352" s="6" t="s">
        <v>474</v>
      </c>
      <c r="B352" s="11" t="n">
        <v>422</v>
      </c>
      <c r="C352" s="16" t="n">
        <v>11</v>
      </c>
      <c r="D352" s="16" t="n">
        <v>38.2</v>
      </c>
      <c r="E352" s="6" t="s">
        <v>147</v>
      </c>
      <c r="F352" s="6" t="s">
        <v>108</v>
      </c>
      <c r="G352" s="6"/>
      <c r="H352" s="11" t="n">
        <v>0</v>
      </c>
      <c r="I352" s="15" t="n">
        <f aca="false">IF(B352&gt;0,MIN(1,H352/B352),0)</f>
        <v>0</v>
      </c>
      <c r="J352" s="6" t="n">
        <f aca="false">IF(OR(E352="cesta",E352="vodný tok",E352="existujúca zástavba",E352="prístupový pás",E352="malý zvyšok"),0,IF(B352&gt;=2000,ROUND(B352/850,0),IF(E352="úzky pás (8–9 m)",0.5,1)))</f>
        <v>1</v>
      </c>
      <c r="K352" s="6" t="n">
        <f aca="false">IF(OR(G352="park + MŠ",G352="vreckový park / retencia"),0,J352)</f>
        <v>1</v>
      </c>
      <c r="L352" s="6" t="n">
        <f aca="false">IF(G352&lt;&gt;"",0,IF(E352="úzky pás (8–9 m)",1,IF(AND(OR(E352="rodinný dom",E352="veľká parcela"),B352&gt;=1100,C352&gt;=22),MAX(2,J352),J352)))</f>
        <v>1</v>
      </c>
      <c r="M352" s="6" t="n">
        <f aca="false">IF(OR(E352="cesta",E352="vodný tok",E352="existujúca zástavba",E352="prístupový pás",E352="malý zvyšok"),0,IF(B352&gt;=2000,INT(B352/300),MIN(4,MAX(1,INT(B352/300)))))</f>
        <v>1</v>
      </c>
    </row>
    <row r="353" customFormat="false" ht="15" hidden="false" customHeight="false" outlineLevel="0" collapsed="false">
      <c r="A353" s="6" t="s">
        <v>475</v>
      </c>
      <c r="B353" s="11" t="n">
        <v>456</v>
      </c>
      <c r="C353" s="16" t="n">
        <v>12</v>
      </c>
      <c r="D353" s="16" t="n">
        <v>38.2</v>
      </c>
      <c r="E353" s="6" t="s">
        <v>147</v>
      </c>
      <c r="F353" s="6" t="s">
        <v>108</v>
      </c>
      <c r="G353" s="6"/>
      <c r="H353" s="11" t="n">
        <v>0</v>
      </c>
      <c r="I353" s="15" t="n">
        <f aca="false">IF(B353&gt;0,MIN(1,H353/B353),0)</f>
        <v>0</v>
      </c>
      <c r="J353" s="6" t="n">
        <f aca="false">IF(OR(E353="cesta",E353="vodný tok",E353="existujúca zástavba",E353="prístupový pás",E353="malý zvyšok"),0,IF(B353&gt;=2000,ROUND(B353/850,0),IF(E353="úzky pás (8–9 m)",0.5,1)))</f>
        <v>1</v>
      </c>
      <c r="K353" s="6" t="n">
        <f aca="false">IF(OR(G353="park + MŠ",G353="vreckový park / retencia"),0,J353)</f>
        <v>1</v>
      </c>
      <c r="L353" s="6" t="n">
        <f aca="false">IF(G353&lt;&gt;"",0,IF(E353="úzky pás (8–9 m)",1,IF(AND(OR(E353="rodinný dom",E353="veľká parcela"),B353&gt;=1100,C353&gt;=22),MAX(2,J353),J353)))</f>
        <v>1</v>
      </c>
      <c r="M353" s="6" t="n">
        <f aca="false">IF(OR(E353="cesta",E353="vodný tok",E353="existujúca zástavba",E353="prístupový pás",E353="malý zvyšok"),0,IF(B353&gt;=2000,INT(B353/300),MIN(4,MAX(1,INT(B353/300)))))</f>
        <v>1</v>
      </c>
    </row>
    <row r="354" customFormat="false" ht="15" hidden="false" customHeight="false" outlineLevel="0" collapsed="false">
      <c r="A354" s="6" t="s">
        <v>476</v>
      </c>
      <c r="B354" s="11" t="n">
        <v>406</v>
      </c>
      <c r="C354" s="16" t="n">
        <v>10.7</v>
      </c>
      <c r="D354" s="16" t="n">
        <v>38.1</v>
      </c>
      <c r="E354" s="6" t="s">
        <v>147</v>
      </c>
      <c r="F354" s="6" t="s">
        <v>108</v>
      </c>
      <c r="G354" s="6"/>
      <c r="H354" s="11" t="n">
        <v>0</v>
      </c>
      <c r="I354" s="15" t="n">
        <f aca="false">IF(B354&gt;0,MIN(1,H354/B354),0)</f>
        <v>0</v>
      </c>
      <c r="J354" s="6" t="n">
        <f aca="false">IF(OR(E354="cesta",E354="vodný tok",E354="existujúca zástavba",E354="prístupový pás",E354="malý zvyšok"),0,IF(B354&gt;=2000,ROUND(B354/850,0),IF(E354="úzky pás (8–9 m)",0.5,1)))</f>
        <v>1</v>
      </c>
      <c r="K354" s="6" t="n">
        <f aca="false">IF(OR(G354="park + MŠ",G354="vreckový park / retencia"),0,J354)</f>
        <v>1</v>
      </c>
      <c r="L354" s="6" t="n">
        <f aca="false">IF(G354&lt;&gt;"",0,IF(E354="úzky pás (8–9 m)",1,IF(AND(OR(E354="rodinný dom",E354="veľká parcela"),B354&gt;=1100,C354&gt;=22),MAX(2,J354),J354)))</f>
        <v>1</v>
      </c>
      <c r="M354" s="6" t="n">
        <f aca="false">IF(OR(E354="cesta",E354="vodný tok",E354="existujúca zástavba",E354="prístupový pás",E354="malý zvyšok"),0,IF(B354&gt;=2000,INT(B354/300),MIN(4,MAX(1,INT(B354/300)))))</f>
        <v>1</v>
      </c>
    </row>
    <row r="355" customFormat="false" ht="15" hidden="false" customHeight="false" outlineLevel="0" collapsed="false">
      <c r="A355" s="6" t="s">
        <v>477</v>
      </c>
      <c r="B355" s="11" t="n">
        <v>421</v>
      </c>
      <c r="C355" s="16" t="n">
        <v>11</v>
      </c>
      <c r="D355" s="16" t="n">
        <v>38.1</v>
      </c>
      <c r="E355" s="6" t="s">
        <v>147</v>
      </c>
      <c r="F355" s="6" t="s">
        <v>108</v>
      </c>
      <c r="G355" s="6"/>
      <c r="H355" s="11" t="n">
        <v>0</v>
      </c>
      <c r="I355" s="15" t="n">
        <f aca="false">IF(B355&gt;0,MIN(1,H355/B355),0)</f>
        <v>0</v>
      </c>
      <c r="J355" s="6" t="n">
        <f aca="false">IF(OR(E355="cesta",E355="vodný tok",E355="existujúca zástavba",E355="prístupový pás",E355="malý zvyšok"),0,IF(B355&gt;=2000,ROUND(B355/850,0),IF(E355="úzky pás (8–9 m)",0.5,1)))</f>
        <v>1</v>
      </c>
      <c r="K355" s="6" t="n">
        <f aca="false">IF(OR(G355="park + MŠ",G355="vreckový park / retencia"),0,J355)</f>
        <v>1</v>
      </c>
      <c r="L355" s="6" t="n">
        <f aca="false">IF(G355&lt;&gt;"",0,IF(E355="úzky pás (8–9 m)",1,IF(AND(OR(E355="rodinný dom",E355="veľká parcela"),B355&gt;=1100,C355&gt;=22),MAX(2,J355),J355)))</f>
        <v>1</v>
      </c>
      <c r="M355" s="6" t="n">
        <f aca="false">IF(OR(E355="cesta",E355="vodný tok",E355="existujúca zástavba",E355="prístupový pás",E355="malý zvyšok"),0,IF(B355&gt;=2000,INT(B355/300),MIN(4,MAX(1,INT(B355/300)))))</f>
        <v>1</v>
      </c>
    </row>
    <row r="356" customFormat="false" ht="15" hidden="false" customHeight="false" outlineLevel="0" collapsed="false">
      <c r="A356" s="6" t="s">
        <v>478</v>
      </c>
      <c r="B356" s="11" t="n">
        <v>426</v>
      </c>
      <c r="C356" s="16" t="n">
        <v>11.2</v>
      </c>
      <c r="D356" s="16" t="n">
        <v>38.1</v>
      </c>
      <c r="E356" s="6" t="s">
        <v>147</v>
      </c>
      <c r="F356" s="6" t="s">
        <v>108</v>
      </c>
      <c r="G356" s="6"/>
      <c r="H356" s="11" t="n">
        <v>0</v>
      </c>
      <c r="I356" s="15" t="n">
        <f aca="false">IF(B356&gt;0,MIN(1,H356/B356),0)</f>
        <v>0</v>
      </c>
      <c r="J356" s="6" t="n">
        <f aca="false">IF(OR(E356="cesta",E356="vodný tok",E356="existujúca zástavba",E356="prístupový pás",E356="malý zvyšok"),0,IF(B356&gt;=2000,ROUND(B356/850,0),IF(E356="úzky pás (8–9 m)",0.5,1)))</f>
        <v>1</v>
      </c>
      <c r="K356" s="6" t="n">
        <f aca="false">IF(OR(G356="park + MŠ",G356="vreckový park / retencia"),0,J356)</f>
        <v>1</v>
      </c>
      <c r="L356" s="6" t="n">
        <f aca="false">IF(G356&lt;&gt;"",0,IF(E356="úzky pás (8–9 m)",1,IF(AND(OR(E356="rodinný dom",E356="veľká parcela"),B356&gt;=1100,C356&gt;=22),MAX(2,J356),J356)))</f>
        <v>1</v>
      </c>
      <c r="M356" s="6" t="n">
        <f aca="false">IF(OR(E356="cesta",E356="vodný tok",E356="existujúca zástavba",E356="prístupový pás",E356="malý zvyšok"),0,IF(B356&gt;=2000,INT(B356/300),MIN(4,MAX(1,INT(B356/300)))))</f>
        <v>1</v>
      </c>
    </row>
    <row r="357" customFormat="false" ht="15" hidden="false" customHeight="false" outlineLevel="0" collapsed="false">
      <c r="A357" s="6" t="s">
        <v>479</v>
      </c>
      <c r="B357" s="11" t="n">
        <v>426</v>
      </c>
      <c r="C357" s="16" t="n">
        <v>11.2</v>
      </c>
      <c r="D357" s="16" t="n">
        <v>38</v>
      </c>
      <c r="E357" s="6" t="s">
        <v>147</v>
      </c>
      <c r="F357" s="6" t="s">
        <v>108</v>
      </c>
      <c r="G357" s="6"/>
      <c r="H357" s="11" t="n">
        <v>0</v>
      </c>
      <c r="I357" s="15" t="n">
        <f aca="false">IF(B357&gt;0,MIN(1,H357/B357),0)</f>
        <v>0</v>
      </c>
      <c r="J357" s="6" t="n">
        <f aca="false">IF(OR(E357="cesta",E357="vodný tok",E357="existujúca zástavba",E357="prístupový pás",E357="malý zvyšok"),0,IF(B357&gt;=2000,ROUND(B357/850,0),IF(E357="úzky pás (8–9 m)",0.5,1)))</f>
        <v>1</v>
      </c>
      <c r="K357" s="6" t="n">
        <f aca="false">IF(OR(G357="park + MŠ",G357="vreckový park / retencia"),0,J357)</f>
        <v>1</v>
      </c>
      <c r="L357" s="6" t="n">
        <f aca="false">IF(G357&lt;&gt;"",0,IF(E357="úzky pás (8–9 m)",1,IF(AND(OR(E357="rodinný dom",E357="veľká parcela"),B357&gt;=1100,C357&gt;=22),MAX(2,J357),J357)))</f>
        <v>1</v>
      </c>
      <c r="M357" s="6" t="n">
        <f aca="false">IF(OR(E357="cesta",E357="vodný tok",E357="existujúca zástavba",E357="prístupový pás",E357="malý zvyšok"),0,IF(B357&gt;=2000,INT(B357/300),MIN(4,MAX(1,INT(B357/300)))))</f>
        <v>1</v>
      </c>
    </row>
    <row r="358" customFormat="false" ht="15" hidden="false" customHeight="false" outlineLevel="0" collapsed="false">
      <c r="A358" s="6" t="s">
        <v>480</v>
      </c>
      <c r="B358" s="11" t="n">
        <v>429</v>
      </c>
      <c r="C358" s="16" t="n">
        <v>11.3</v>
      </c>
      <c r="D358" s="16" t="n">
        <v>38.1</v>
      </c>
      <c r="E358" s="6" t="s">
        <v>147</v>
      </c>
      <c r="F358" s="6" t="s">
        <v>108</v>
      </c>
      <c r="G358" s="6"/>
      <c r="H358" s="11" t="n">
        <v>0</v>
      </c>
      <c r="I358" s="15" t="n">
        <f aca="false">IF(B358&gt;0,MIN(1,H358/B358),0)</f>
        <v>0</v>
      </c>
      <c r="J358" s="6" t="n">
        <f aca="false">IF(OR(E358="cesta",E358="vodný tok",E358="existujúca zástavba",E358="prístupový pás",E358="malý zvyšok"),0,IF(B358&gt;=2000,ROUND(B358/850,0),IF(E358="úzky pás (8–9 m)",0.5,1)))</f>
        <v>1</v>
      </c>
      <c r="K358" s="6" t="n">
        <f aca="false">IF(OR(G358="park + MŠ",G358="vreckový park / retencia"),0,J358)</f>
        <v>1</v>
      </c>
      <c r="L358" s="6" t="n">
        <f aca="false">IF(G358&lt;&gt;"",0,IF(E358="úzky pás (8–9 m)",1,IF(AND(OR(E358="rodinný dom",E358="veľká parcela"),B358&gt;=1100,C358&gt;=22),MAX(2,J358),J358)))</f>
        <v>1</v>
      </c>
      <c r="M358" s="6" t="n">
        <f aca="false">IF(OR(E358="cesta",E358="vodný tok",E358="existujúca zástavba",E358="prístupový pás",E358="malý zvyšok"),0,IF(B358&gt;=2000,INT(B358/300),MIN(4,MAX(1,INT(B358/300)))))</f>
        <v>1</v>
      </c>
    </row>
    <row r="359" customFormat="false" ht="15" hidden="false" customHeight="false" outlineLevel="0" collapsed="false">
      <c r="A359" s="6" t="s">
        <v>481</v>
      </c>
      <c r="B359" s="11" t="n">
        <v>426</v>
      </c>
      <c r="C359" s="16" t="n">
        <v>11.3</v>
      </c>
      <c r="D359" s="16" t="n">
        <v>38.1</v>
      </c>
      <c r="E359" s="6" t="s">
        <v>147</v>
      </c>
      <c r="F359" s="6" t="s">
        <v>108</v>
      </c>
      <c r="G359" s="6"/>
      <c r="H359" s="11" t="n">
        <v>0</v>
      </c>
      <c r="I359" s="15" t="n">
        <f aca="false">IF(B359&gt;0,MIN(1,H359/B359),0)</f>
        <v>0</v>
      </c>
      <c r="J359" s="6" t="n">
        <f aca="false">IF(OR(E359="cesta",E359="vodný tok",E359="existujúca zástavba",E359="prístupový pás",E359="malý zvyšok"),0,IF(B359&gt;=2000,ROUND(B359/850,0),IF(E359="úzky pás (8–9 m)",0.5,1)))</f>
        <v>1</v>
      </c>
      <c r="K359" s="6" t="n">
        <f aca="false">IF(OR(G359="park + MŠ",G359="vreckový park / retencia"),0,J359)</f>
        <v>1</v>
      </c>
      <c r="L359" s="6" t="n">
        <f aca="false">IF(G359&lt;&gt;"",0,IF(E359="úzky pás (8–9 m)",1,IF(AND(OR(E359="rodinný dom",E359="veľká parcela"),B359&gt;=1100,C359&gt;=22),MAX(2,J359),J359)))</f>
        <v>1</v>
      </c>
      <c r="M359" s="6" t="n">
        <f aca="false">IF(OR(E359="cesta",E359="vodný tok",E359="existujúca zástavba",E359="prístupový pás",E359="malý zvyšok"),0,IF(B359&gt;=2000,INT(B359/300),MIN(4,MAX(1,INT(B359/300)))))</f>
        <v>1</v>
      </c>
    </row>
    <row r="360" customFormat="false" ht="15" hidden="false" customHeight="false" outlineLevel="0" collapsed="false">
      <c r="A360" s="6" t="s">
        <v>482</v>
      </c>
      <c r="B360" s="11" t="n">
        <v>1270</v>
      </c>
      <c r="C360" s="16" t="n">
        <v>33.4</v>
      </c>
      <c r="D360" s="16" t="n">
        <v>38.1</v>
      </c>
      <c r="E360" s="6" t="s">
        <v>136</v>
      </c>
      <c r="F360" s="6" t="s">
        <v>108</v>
      </c>
      <c r="G360" s="6"/>
      <c r="H360" s="11" t="n">
        <v>0</v>
      </c>
      <c r="I360" s="15" t="n">
        <f aca="false">IF(B360&gt;0,MIN(1,H360/B360),0)</f>
        <v>0</v>
      </c>
      <c r="J360" s="6" t="n">
        <f aca="false">IF(OR(E360="cesta",E360="vodný tok",E360="existujúca zástavba",E360="prístupový pás",E360="malý zvyšok"),0,IF(B360&gt;=2000,ROUND(B360/850,0),IF(E360="úzky pás (8–9 m)",0.5,1)))</f>
        <v>1</v>
      </c>
      <c r="K360" s="6" t="n">
        <f aca="false">IF(OR(G360="park + MŠ",G360="vreckový park / retencia"),0,J360)</f>
        <v>1</v>
      </c>
      <c r="L360" s="6" t="n">
        <f aca="false">IF(G360&lt;&gt;"",0,IF(E360="úzky pás (8–9 m)",1,IF(AND(OR(E360="rodinný dom",E360="veľká parcela"),B360&gt;=1100,C360&gt;=22),MAX(2,J360),J360)))</f>
        <v>2</v>
      </c>
      <c r="M360" s="6" t="n">
        <f aca="false">IF(OR(E360="cesta",E360="vodný tok",E360="existujúca zástavba",E360="prístupový pás",E360="malý zvyšok"),0,IF(B360&gt;=2000,INT(B360/300),MIN(4,MAX(1,INT(B360/300)))))</f>
        <v>4</v>
      </c>
    </row>
    <row r="361" customFormat="false" ht="15" hidden="false" customHeight="false" outlineLevel="0" collapsed="false">
      <c r="A361" s="6" t="s">
        <v>483</v>
      </c>
      <c r="B361" s="11" t="n">
        <v>420</v>
      </c>
      <c r="C361" s="16" t="n">
        <v>11.1</v>
      </c>
      <c r="D361" s="16" t="n">
        <v>38.1</v>
      </c>
      <c r="E361" s="6" t="s">
        <v>147</v>
      </c>
      <c r="F361" s="6" t="s">
        <v>108</v>
      </c>
      <c r="G361" s="6"/>
      <c r="H361" s="11" t="n">
        <v>0</v>
      </c>
      <c r="I361" s="15" t="n">
        <f aca="false">IF(B361&gt;0,MIN(1,H361/B361),0)</f>
        <v>0</v>
      </c>
      <c r="J361" s="6" t="n">
        <f aca="false">IF(OR(E361="cesta",E361="vodný tok",E361="existujúca zástavba",E361="prístupový pás",E361="malý zvyšok"),0,IF(B361&gt;=2000,ROUND(B361/850,0),IF(E361="úzky pás (8–9 m)",0.5,1)))</f>
        <v>1</v>
      </c>
      <c r="K361" s="6" t="n">
        <f aca="false">IF(OR(G361="park + MŠ",G361="vreckový park / retencia"),0,J361)</f>
        <v>1</v>
      </c>
      <c r="L361" s="6" t="n">
        <f aca="false">IF(G361&lt;&gt;"",0,IF(E361="úzky pás (8–9 m)",1,IF(AND(OR(E361="rodinný dom",E361="veľká parcela"),B361&gt;=1100,C361&gt;=22),MAX(2,J361),J361)))</f>
        <v>1</v>
      </c>
      <c r="M361" s="6" t="n">
        <f aca="false">IF(OR(E361="cesta",E361="vodný tok",E361="existujúca zástavba",E361="prístupový pás",E361="malý zvyšok"),0,IF(B361&gt;=2000,INT(B361/300),MIN(4,MAX(1,INT(B361/300)))))</f>
        <v>1</v>
      </c>
    </row>
    <row r="362" customFormat="false" ht="15" hidden="false" customHeight="false" outlineLevel="0" collapsed="false">
      <c r="A362" s="6" t="s">
        <v>484</v>
      </c>
      <c r="B362" s="11" t="n">
        <v>421</v>
      </c>
      <c r="C362" s="16" t="n">
        <v>11.1</v>
      </c>
      <c r="D362" s="16" t="n">
        <v>38.1</v>
      </c>
      <c r="E362" s="6" t="s">
        <v>147</v>
      </c>
      <c r="F362" s="6" t="s">
        <v>108</v>
      </c>
      <c r="G362" s="6"/>
      <c r="H362" s="11" t="n">
        <v>0</v>
      </c>
      <c r="I362" s="15" t="n">
        <f aca="false">IF(B362&gt;0,MIN(1,H362/B362),0)</f>
        <v>0</v>
      </c>
      <c r="J362" s="6" t="n">
        <f aca="false">IF(OR(E362="cesta",E362="vodný tok",E362="existujúca zástavba",E362="prístupový pás",E362="malý zvyšok"),0,IF(B362&gt;=2000,ROUND(B362/850,0),IF(E362="úzky pás (8–9 m)",0.5,1)))</f>
        <v>1</v>
      </c>
      <c r="K362" s="6" t="n">
        <f aca="false">IF(OR(G362="park + MŠ",G362="vreckový park / retencia"),0,J362)</f>
        <v>1</v>
      </c>
      <c r="L362" s="6" t="n">
        <f aca="false">IF(G362&lt;&gt;"",0,IF(E362="úzky pás (8–9 m)",1,IF(AND(OR(E362="rodinný dom",E362="veľká parcela"),B362&gt;=1100,C362&gt;=22),MAX(2,J362),J362)))</f>
        <v>1</v>
      </c>
      <c r="M362" s="6" t="n">
        <f aca="false">IF(OR(E362="cesta",E362="vodný tok",E362="existujúca zástavba",E362="prístupový pás",E362="malý zvyšok"),0,IF(B362&gt;=2000,INT(B362/300),MIN(4,MAX(1,INT(B362/300)))))</f>
        <v>1</v>
      </c>
    </row>
    <row r="363" customFormat="false" ht="15" hidden="false" customHeight="false" outlineLevel="0" collapsed="false">
      <c r="A363" s="6" t="s">
        <v>485</v>
      </c>
      <c r="B363" s="11" t="n">
        <v>421</v>
      </c>
      <c r="C363" s="16" t="n">
        <v>11.1</v>
      </c>
      <c r="D363" s="16" t="n">
        <v>38.1</v>
      </c>
      <c r="E363" s="6" t="s">
        <v>147</v>
      </c>
      <c r="F363" s="6" t="s">
        <v>108</v>
      </c>
      <c r="G363" s="6"/>
      <c r="H363" s="11" t="n">
        <v>0</v>
      </c>
      <c r="I363" s="15" t="n">
        <f aca="false">IF(B363&gt;0,MIN(1,H363/B363),0)</f>
        <v>0</v>
      </c>
      <c r="J363" s="6" t="n">
        <f aca="false">IF(OR(E363="cesta",E363="vodný tok",E363="existujúca zástavba",E363="prístupový pás",E363="malý zvyšok"),0,IF(B363&gt;=2000,ROUND(B363/850,0),IF(E363="úzky pás (8–9 m)",0.5,1)))</f>
        <v>1</v>
      </c>
      <c r="K363" s="6" t="n">
        <f aca="false">IF(OR(G363="park + MŠ",G363="vreckový park / retencia"),0,J363)</f>
        <v>1</v>
      </c>
      <c r="L363" s="6" t="n">
        <f aca="false">IF(G363&lt;&gt;"",0,IF(E363="úzky pás (8–9 m)",1,IF(AND(OR(E363="rodinný dom",E363="veľká parcela"),B363&gt;=1100,C363&gt;=22),MAX(2,J363),J363)))</f>
        <v>1</v>
      </c>
      <c r="M363" s="6" t="n">
        <f aca="false">IF(OR(E363="cesta",E363="vodný tok",E363="existujúca zástavba",E363="prístupový pás",E363="malý zvyšok"),0,IF(B363&gt;=2000,INT(B363/300),MIN(4,MAX(1,INT(B363/300)))))</f>
        <v>1</v>
      </c>
    </row>
    <row r="364" customFormat="false" ht="15" hidden="false" customHeight="false" outlineLevel="0" collapsed="false">
      <c r="A364" s="6" t="s">
        <v>486</v>
      </c>
      <c r="B364" s="11" t="n">
        <v>421</v>
      </c>
      <c r="C364" s="16" t="n">
        <v>11.1</v>
      </c>
      <c r="D364" s="16" t="n">
        <v>38.1</v>
      </c>
      <c r="E364" s="6" t="s">
        <v>147</v>
      </c>
      <c r="F364" s="6" t="s">
        <v>108</v>
      </c>
      <c r="G364" s="6"/>
      <c r="H364" s="11" t="n">
        <v>0</v>
      </c>
      <c r="I364" s="15" t="n">
        <f aca="false">IF(B364&gt;0,MIN(1,H364/B364),0)</f>
        <v>0</v>
      </c>
      <c r="J364" s="6" t="n">
        <f aca="false">IF(OR(E364="cesta",E364="vodný tok",E364="existujúca zástavba",E364="prístupový pás",E364="malý zvyšok"),0,IF(B364&gt;=2000,ROUND(B364/850,0),IF(E364="úzky pás (8–9 m)",0.5,1)))</f>
        <v>1</v>
      </c>
      <c r="K364" s="6" t="n">
        <f aca="false">IF(OR(G364="park + MŠ",G364="vreckový park / retencia"),0,J364)</f>
        <v>1</v>
      </c>
      <c r="L364" s="6" t="n">
        <f aca="false">IF(G364&lt;&gt;"",0,IF(E364="úzky pás (8–9 m)",1,IF(AND(OR(E364="rodinný dom",E364="veľká parcela"),B364&gt;=1100,C364&gt;=22),MAX(2,J364),J364)))</f>
        <v>1</v>
      </c>
      <c r="M364" s="6" t="n">
        <f aca="false">IF(OR(E364="cesta",E364="vodný tok",E364="existujúca zástavba",E364="prístupový pás",E364="malý zvyšok"),0,IF(B364&gt;=2000,INT(B364/300),MIN(4,MAX(1,INT(B364/300)))))</f>
        <v>1</v>
      </c>
    </row>
    <row r="365" customFormat="false" ht="15" hidden="false" customHeight="false" outlineLevel="0" collapsed="false">
      <c r="A365" s="6" t="s">
        <v>487</v>
      </c>
      <c r="B365" s="11" t="n">
        <v>632</v>
      </c>
      <c r="C365" s="16" t="n">
        <v>16.6</v>
      </c>
      <c r="D365" s="16" t="n">
        <v>38</v>
      </c>
      <c r="E365" s="6" t="s">
        <v>136</v>
      </c>
      <c r="F365" s="6" t="s">
        <v>108</v>
      </c>
      <c r="G365" s="6"/>
      <c r="H365" s="11" t="n">
        <v>0</v>
      </c>
      <c r="I365" s="15" t="n">
        <f aca="false">IF(B365&gt;0,MIN(1,H365/B365),0)</f>
        <v>0</v>
      </c>
      <c r="J365" s="6" t="n">
        <f aca="false">IF(OR(E365="cesta",E365="vodný tok",E365="existujúca zástavba",E365="prístupový pás",E365="malý zvyšok"),0,IF(B365&gt;=2000,ROUND(B365/850,0),IF(E365="úzky pás (8–9 m)",0.5,1)))</f>
        <v>1</v>
      </c>
      <c r="K365" s="6" t="n">
        <f aca="false">IF(OR(G365="park + MŠ",G365="vreckový park / retencia"),0,J365)</f>
        <v>1</v>
      </c>
      <c r="L365" s="6" t="n">
        <f aca="false">IF(G365&lt;&gt;"",0,IF(E365="úzky pás (8–9 m)",1,IF(AND(OR(E365="rodinný dom",E365="veľká parcela"),B365&gt;=1100,C365&gt;=22),MAX(2,J365),J365)))</f>
        <v>1</v>
      </c>
      <c r="M365" s="6" t="n">
        <f aca="false">IF(OR(E365="cesta",E365="vodný tok",E365="existujúca zástavba",E365="prístupový pás",E365="malý zvyšok"),0,IF(B365&gt;=2000,INT(B365/300),MIN(4,MAX(1,INT(B365/300)))))</f>
        <v>2</v>
      </c>
    </row>
    <row r="366" customFormat="false" ht="15" hidden="false" customHeight="false" outlineLevel="0" collapsed="false">
      <c r="A366" s="6" t="s">
        <v>488</v>
      </c>
      <c r="B366" s="11" t="n">
        <v>426</v>
      </c>
      <c r="C366" s="16" t="n">
        <v>11.2</v>
      </c>
      <c r="D366" s="16" t="n">
        <v>38</v>
      </c>
      <c r="E366" s="6" t="s">
        <v>147</v>
      </c>
      <c r="F366" s="6" t="s">
        <v>108</v>
      </c>
      <c r="G366" s="6"/>
      <c r="H366" s="11" t="n">
        <v>0</v>
      </c>
      <c r="I366" s="15" t="n">
        <f aca="false">IF(B366&gt;0,MIN(1,H366/B366),0)</f>
        <v>0</v>
      </c>
      <c r="J366" s="6" t="n">
        <f aca="false">IF(OR(E366="cesta",E366="vodný tok",E366="existujúca zástavba",E366="prístupový pás",E366="malý zvyšok"),0,IF(B366&gt;=2000,ROUND(B366/850,0),IF(E366="úzky pás (8–9 m)",0.5,1)))</f>
        <v>1</v>
      </c>
      <c r="K366" s="6" t="n">
        <f aca="false">IF(OR(G366="park + MŠ",G366="vreckový park / retencia"),0,J366)</f>
        <v>1</v>
      </c>
      <c r="L366" s="6" t="n">
        <f aca="false">IF(G366&lt;&gt;"",0,IF(E366="úzky pás (8–9 m)",1,IF(AND(OR(E366="rodinný dom",E366="veľká parcela"),B366&gt;=1100,C366&gt;=22),MAX(2,J366),J366)))</f>
        <v>1</v>
      </c>
      <c r="M366" s="6" t="n">
        <f aca="false">IF(OR(E366="cesta",E366="vodný tok",E366="existujúca zástavba",E366="prístupový pás",E366="malý zvyšok"),0,IF(B366&gt;=2000,INT(B366/300),MIN(4,MAX(1,INT(B366/300)))))</f>
        <v>1</v>
      </c>
    </row>
    <row r="367" customFormat="false" ht="15" hidden="false" customHeight="false" outlineLevel="0" collapsed="false">
      <c r="A367" s="6" t="s">
        <v>489</v>
      </c>
      <c r="B367" s="11" t="n">
        <v>503</v>
      </c>
      <c r="C367" s="16" t="n">
        <v>13.3</v>
      </c>
      <c r="D367" s="16" t="n">
        <v>38</v>
      </c>
      <c r="E367" s="6" t="s">
        <v>147</v>
      </c>
      <c r="F367" s="6" t="s">
        <v>108</v>
      </c>
      <c r="G367" s="6"/>
      <c r="H367" s="11" t="n">
        <v>0</v>
      </c>
      <c r="I367" s="15" t="n">
        <f aca="false">IF(B367&gt;0,MIN(1,H367/B367),0)</f>
        <v>0</v>
      </c>
      <c r="J367" s="6" t="n">
        <f aca="false">IF(OR(E367="cesta",E367="vodný tok",E367="existujúca zástavba",E367="prístupový pás",E367="malý zvyšok"),0,IF(B367&gt;=2000,ROUND(B367/850,0),IF(E367="úzky pás (8–9 m)",0.5,1)))</f>
        <v>1</v>
      </c>
      <c r="K367" s="6" t="n">
        <f aca="false">IF(OR(G367="park + MŠ",G367="vreckový park / retencia"),0,J367)</f>
        <v>1</v>
      </c>
      <c r="L367" s="6" t="n">
        <f aca="false">IF(G367&lt;&gt;"",0,IF(E367="úzky pás (8–9 m)",1,IF(AND(OR(E367="rodinný dom",E367="veľká parcela"),B367&gt;=1100,C367&gt;=22),MAX(2,J367),J367)))</f>
        <v>1</v>
      </c>
      <c r="M367" s="6" t="n">
        <f aca="false">IF(OR(E367="cesta",E367="vodný tok",E367="existujúca zástavba",E367="prístupový pás",E367="malý zvyšok"),0,IF(B367&gt;=2000,INT(B367/300),MIN(4,MAX(1,INT(B367/300)))))</f>
        <v>1</v>
      </c>
    </row>
    <row r="368" customFormat="false" ht="15" hidden="false" customHeight="false" outlineLevel="0" collapsed="false">
      <c r="A368" s="6" t="s">
        <v>490</v>
      </c>
      <c r="B368" s="11" t="n">
        <v>421</v>
      </c>
      <c r="C368" s="16" t="n">
        <v>11.3</v>
      </c>
      <c r="D368" s="16" t="n">
        <v>38</v>
      </c>
      <c r="E368" s="6" t="s">
        <v>147</v>
      </c>
      <c r="F368" s="6" t="s">
        <v>108</v>
      </c>
      <c r="G368" s="6"/>
      <c r="H368" s="11" t="n">
        <v>0</v>
      </c>
      <c r="I368" s="15" t="n">
        <f aca="false">IF(B368&gt;0,MIN(1,H368/B368),0)</f>
        <v>0</v>
      </c>
      <c r="J368" s="6" t="n">
        <f aca="false">IF(OR(E368="cesta",E368="vodný tok",E368="existujúca zástavba",E368="prístupový pás",E368="malý zvyšok"),0,IF(B368&gt;=2000,ROUND(B368/850,0),IF(E368="úzky pás (8–9 m)",0.5,1)))</f>
        <v>1</v>
      </c>
      <c r="K368" s="6" t="n">
        <f aca="false">IF(OR(G368="park + MŠ",G368="vreckový park / retencia"),0,J368)</f>
        <v>1</v>
      </c>
      <c r="L368" s="6" t="n">
        <f aca="false">IF(G368&lt;&gt;"",0,IF(E368="úzky pás (8–9 m)",1,IF(AND(OR(E368="rodinný dom",E368="veľká parcela"),B368&gt;=1100,C368&gt;=22),MAX(2,J368),J368)))</f>
        <v>1</v>
      </c>
      <c r="M368" s="6" t="n">
        <f aca="false">IF(OR(E368="cesta",E368="vodný tok",E368="existujúca zástavba",E368="prístupový pás",E368="malý zvyšok"),0,IF(B368&gt;=2000,INT(B368/300),MIN(4,MAX(1,INT(B368/300)))))</f>
        <v>1</v>
      </c>
    </row>
    <row r="369" customFormat="false" ht="15" hidden="false" customHeight="false" outlineLevel="0" collapsed="false">
      <c r="A369" s="6" t="s">
        <v>491</v>
      </c>
      <c r="B369" s="11" t="n">
        <v>569</v>
      </c>
      <c r="C369" s="16" t="n">
        <v>24.8</v>
      </c>
      <c r="D369" s="16" t="n">
        <v>33.7</v>
      </c>
      <c r="E369" s="6" t="s">
        <v>136</v>
      </c>
      <c r="F369" s="6" t="s">
        <v>108</v>
      </c>
      <c r="G369" s="6"/>
      <c r="H369" s="11" t="n">
        <v>87</v>
      </c>
      <c r="I369" s="15" t="n">
        <f aca="false">IF(B369&gt;0,MIN(1,H369/B369),0)</f>
        <v>0.152899824253076</v>
      </c>
      <c r="J369" s="6" t="n">
        <f aca="false">IF(OR(E369="cesta",E369="vodný tok",E369="existujúca zástavba",E369="prístupový pás",E369="malý zvyšok"),0,IF(B369&gt;=2000,ROUND(B369/850,0),IF(E369="úzky pás (8–9 m)",0.5,1)))</f>
        <v>1</v>
      </c>
      <c r="K369" s="6" t="n">
        <f aca="false">IF(OR(G369="park + MŠ",G369="vreckový park / retencia"),0,J369)</f>
        <v>1</v>
      </c>
      <c r="L369" s="6" t="n">
        <f aca="false">IF(G369&lt;&gt;"",0,IF(E369="úzky pás (8–9 m)",1,IF(AND(OR(E369="rodinný dom",E369="veľká parcela"),B369&gt;=1100,C369&gt;=22),MAX(2,J369),J369)))</f>
        <v>1</v>
      </c>
      <c r="M369" s="6" t="n">
        <f aca="false">IF(OR(E369="cesta",E369="vodný tok",E369="existujúca zástavba",E369="prístupový pás",E369="malý zvyšok"),0,IF(B369&gt;=2000,INT(B369/300),MIN(4,MAX(1,INT(B369/300)))))</f>
        <v>1</v>
      </c>
    </row>
    <row r="370" customFormat="false" ht="15" hidden="false" customHeight="false" outlineLevel="0" collapsed="false">
      <c r="A370" s="6" t="s">
        <v>492</v>
      </c>
      <c r="B370" s="11" t="n">
        <v>2806</v>
      </c>
      <c r="C370" s="16" t="n">
        <v>21.7</v>
      </c>
      <c r="D370" s="16" t="n">
        <v>342.9</v>
      </c>
      <c r="E370" s="6" t="s">
        <v>161</v>
      </c>
      <c r="F370" s="6" t="s">
        <v>242</v>
      </c>
      <c r="G370" s="6"/>
      <c r="H370" s="11" t="n">
        <v>0</v>
      </c>
      <c r="I370" s="15" t="n">
        <f aca="false">IF(B370&gt;0,MIN(1,H370/B370),0)</f>
        <v>0</v>
      </c>
      <c r="J370" s="6" t="n">
        <f aca="false">IF(OR(E370="cesta",E370="vodný tok",E370="existujúca zástavba",E370="prístupový pás",E370="malý zvyšok"),0,IF(B370&gt;=2000,ROUND(B370/850,0),IF(E370="úzky pás (8–9 m)",0.5,1)))</f>
        <v>0</v>
      </c>
      <c r="K370" s="6" t="n">
        <f aca="false">IF(OR(G370="park + MŠ",G370="vreckový park / retencia"),0,J370)</f>
        <v>0</v>
      </c>
      <c r="L370" s="6" t="n">
        <f aca="false">IF(G370&lt;&gt;"",0,IF(E370="úzky pás (8–9 m)",1,IF(AND(OR(E370="rodinný dom",E370="veľká parcela"),B370&gt;=1100,C370&gt;=22),MAX(2,J370),J370)))</f>
        <v>0</v>
      </c>
      <c r="M370" s="6" t="n">
        <f aca="false">IF(OR(E370="cesta",E370="vodný tok",E370="existujúca zástavba",E370="prístupový pás",E370="malý zvyšok"),0,IF(B370&gt;=2000,INT(B370/300),MIN(4,MAX(1,INT(B370/300)))))</f>
        <v>0</v>
      </c>
    </row>
    <row r="371" customFormat="false" ht="15" hidden="false" customHeight="false" outlineLevel="0" collapsed="false">
      <c r="A371" s="6" t="s">
        <v>493</v>
      </c>
      <c r="B371" s="11" t="n">
        <v>470</v>
      </c>
      <c r="C371" s="16" t="n">
        <v>18.4</v>
      </c>
      <c r="D371" s="16" t="n">
        <v>30.3</v>
      </c>
      <c r="E371" s="6" t="s">
        <v>136</v>
      </c>
      <c r="F371" s="6" t="s">
        <v>108</v>
      </c>
      <c r="G371" s="6"/>
      <c r="H371" s="11" t="n">
        <v>14</v>
      </c>
      <c r="I371" s="15" t="n">
        <f aca="false">IF(B371&gt;0,MIN(1,H371/B371),0)</f>
        <v>0.0297872340425532</v>
      </c>
      <c r="J371" s="6" t="n">
        <f aca="false">IF(OR(E371="cesta",E371="vodný tok",E371="existujúca zástavba",E371="prístupový pás",E371="malý zvyšok"),0,IF(B371&gt;=2000,ROUND(B371/850,0),IF(E371="úzky pás (8–9 m)",0.5,1)))</f>
        <v>1</v>
      </c>
      <c r="K371" s="6" t="n">
        <f aca="false">IF(OR(G371="park + MŠ",G371="vreckový park / retencia"),0,J371)</f>
        <v>1</v>
      </c>
      <c r="L371" s="6" t="n">
        <f aca="false">IF(G371&lt;&gt;"",0,IF(E371="úzky pás (8–9 m)",1,IF(AND(OR(E371="rodinný dom",E371="veľká parcela"),B371&gt;=1100,C371&gt;=22),MAX(2,J371),J371)))</f>
        <v>1</v>
      </c>
      <c r="M371" s="6" t="n">
        <f aca="false">IF(OR(E371="cesta",E371="vodný tok",E371="existujúca zástavba",E371="prístupový pás",E371="malý zvyšok"),0,IF(B371&gt;=2000,INT(B371/300),MIN(4,MAX(1,INT(B371/300)))))</f>
        <v>1</v>
      </c>
    </row>
    <row r="372" customFormat="false" ht="15" hidden="false" customHeight="false" outlineLevel="0" collapsed="false">
      <c r="A372" s="6" t="s">
        <v>494</v>
      </c>
      <c r="B372" s="11" t="n">
        <v>420</v>
      </c>
      <c r="C372" s="16" t="n">
        <v>13.8</v>
      </c>
      <c r="D372" s="16" t="n">
        <v>30.5</v>
      </c>
      <c r="E372" s="6" t="s">
        <v>147</v>
      </c>
      <c r="F372" s="6" t="s">
        <v>108</v>
      </c>
      <c r="G372" s="6"/>
      <c r="H372" s="11" t="n">
        <v>22</v>
      </c>
      <c r="I372" s="15" t="n">
        <f aca="false">IF(B372&gt;0,MIN(1,H372/B372),0)</f>
        <v>0.0523809523809524</v>
      </c>
      <c r="J372" s="6" t="n">
        <f aca="false">IF(OR(E372="cesta",E372="vodný tok",E372="existujúca zástavba",E372="prístupový pás",E372="malý zvyšok"),0,IF(B372&gt;=2000,ROUND(B372/850,0),IF(E372="úzky pás (8–9 m)",0.5,1)))</f>
        <v>1</v>
      </c>
      <c r="K372" s="6" t="n">
        <f aca="false">IF(OR(G372="park + MŠ",G372="vreckový park / retencia"),0,J372)</f>
        <v>1</v>
      </c>
      <c r="L372" s="6" t="n">
        <f aca="false">IF(G372&lt;&gt;"",0,IF(E372="úzky pás (8–9 m)",1,IF(AND(OR(E372="rodinný dom",E372="veľká parcela"),B372&gt;=1100,C372&gt;=22),MAX(2,J372),J372)))</f>
        <v>1</v>
      </c>
      <c r="M372" s="6" t="n">
        <f aca="false">IF(OR(E372="cesta",E372="vodný tok",E372="existujúca zástavba",E372="prístupový pás",E372="malý zvyšok"),0,IF(B372&gt;=2000,INT(B372/300),MIN(4,MAX(1,INT(B372/300)))))</f>
        <v>1</v>
      </c>
    </row>
    <row r="373" customFormat="false" ht="15" hidden="false" customHeight="false" outlineLevel="0" collapsed="false">
      <c r="A373" s="6" t="s">
        <v>495</v>
      </c>
      <c r="B373" s="11" t="n">
        <v>421</v>
      </c>
      <c r="C373" s="16" t="n">
        <v>13.9</v>
      </c>
      <c r="D373" s="16" t="n">
        <v>30.5</v>
      </c>
      <c r="E373" s="6" t="s">
        <v>147</v>
      </c>
      <c r="F373" s="6" t="s">
        <v>108</v>
      </c>
      <c r="G373" s="6"/>
      <c r="H373" s="11" t="n">
        <v>21</v>
      </c>
      <c r="I373" s="15" t="n">
        <f aca="false">IF(B373&gt;0,MIN(1,H373/B373),0)</f>
        <v>0.0498812351543943</v>
      </c>
      <c r="J373" s="6" t="n">
        <f aca="false">IF(OR(E373="cesta",E373="vodný tok",E373="existujúca zástavba",E373="prístupový pás",E373="malý zvyšok"),0,IF(B373&gt;=2000,ROUND(B373/850,0),IF(E373="úzky pás (8–9 m)",0.5,1)))</f>
        <v>1</v>
      </c>
      <c r="K373" s="6" t="n">
        <f aca="false">IF(OR(G373="park + MŠ",G373="vreckový park / retencia"),0,J373)</f>
        <v>1</v>
      </c>
      <c r="L373" s="6" t="n">
        <f aca="false">IF(G373&lt;&gt;"",0,IF(E373="úzky pás (8–9 m)",1,IF(AND(OR(E373="rodinný dom",E373="veľká parcela"),B373&gt;=1100,C373&gt;=22),MAX(2,J373),J373)))</f>
        <v>1</v>
      </c>
      <c r="M373" s="6" t="n">
        <f aca="false">IF(OR(E373="cesta",E373="vodný tok",E373="existujúca zástavba",E373="prístupový pás",E373="malý zvyšok"),0,IF(B373&gt;=2000,INT(B373/300),MIN(4,MAX(1,INT(B373/300)))))</f>
        <v>1</v>
      </c>
    </row>
    <row r="374" customFormat="false" ht="15" hidden="false" customHeight="false" outlineLevel="0" collapsed="false">
      <c r="A374" s="6" t="s">
        <v>496</v>
      </c>
      <c r="B374" s="11" t="n">
        <v>432</v>
      </c>
      <c r="C374" s="16" t="n">
        <v>14.2</v>
      </c>
      <c r="D374" s="16" t="n">
        <v>30.5</v>
      </c>
      <c r="E374" s="6" t="s">
        <v>147</v>
      </c>
      <c r="F374" s="6" t="s">
        <v>108</v>
      </c>
      <c r="G374" s="6"/>
      <c r="H374" s="11" t="n">
        <v>22</v>
      </c>
      <c r="I374" s="15" t="n">
        <f aca="false">IF(B374&gt;0,MIN(1,H374/B374),0)</f>
        <v>0.0509259259259259</v>
      </c>
      <c r="J374" s="6" t="n">
        <f aca="false">IF(OR(E374="cesta",E374="vodný tok",E374="existujúca zástavba",E374="prístupový pás",E374="malý zvyšok"),0,IF(B374&gt;=2000,ROUND(B374/850,0),IF(E374="úzky pás (8–9 m)",0.5,1)))</f>
        <v>1</v>
      </c>
      <c r="K374" s="6" t="n">
        <f aca="false">IF(OR(G374="park + MŠ",G374="vreckový park / retencia"),0,J374)</f>
        <v>1</v>
      </c>
      <c r="L374" s="6" t="n">
        <f aca="false">IF(G374&lt;&gt;"",0,IF(E374="úzky pás (8–9 m)",1,IF(AND(OR(E374="rodinný dom",E374="veľká parcela"),B374&gt;=1100,C374&gt;=22),MAX(2,J374),J374)))</f>
        <v>1</v>
      </c>
      <c r="M374" s="6" t="n">
        <f aca="false">IF(OR(E374="cesta",E374="vodný tok",E374="existujúca zástavba",E374="prístupový pás",E374="malý zvyšok"),0,IF(B374&gt;=2000,INT(B374/300),MIN(4,MAX(1,INT(B374/300)))))</f>
        <v>1</v>
      </c>
    </row>
    <row r="375" customFormat="false" ht="15" hidden="false" customHeight="false" outlineLevel="0" collapsed="false">
      <c r="A375" s="6" t="s">
        <v>497</v>
      </c>
      <c r="B375" s="11" t="n">
        <v>437</v>
      </c>
      <c r="C375" s="16" t="n">
        <v>14.4</v>
      </c>
      <c r="D375" s="16" t="n">
        <v>30.5</v>
      </c>
      <c r="E375" s="6" t="s">
        <v>147</v>
      </c>
      <c r="F375" s="6" t="s">
        <v>108</v>
      </c>
      <c r="G375" s="6"/>
      <c r="H375" s="11" t="n">
        <v>22</v>
      </c>
      <c r="I375" s="15" t="n">
        <f aca="false">IF(B375&gt;0,MIN(1,H375/B375),0)</f>
        <v>0.0503432494279176</v>
      </c>
      <c r="J375" s="6" t="n">
        <f aca="false">IF(OR(E375="cesta",E375="vodný tok",E375="existujúca zástavba",E375="prístupový pás",E375="malý zvyšok"),0,IF(B375&gt;=2000,ROUND(B375/850,0),IF(E375="úzky pás (8–9 m)",0.5,1)))</f>
        <v>1</v>
      </c>
      <c r="K375" s="6" t="n">
        <f aca="false">IF(OR(G375="park + MŠ",G375="vreckový park / retencia"),0,J375)</f>
        <v>1</v>
      </c>
      <c r="L375" s="6" t="n">
        <f aca="false">IF(G375&lt;&gt;"",0,IF(E375="úzky pás (8–9 m)",1,IF(AND(OR(E375="rodinný dom",E375="veľká parcela"),B375&gt;=1100,C375&gt;=22),MAX(2,J375),J375)))</f>
        <v>1</v>
      </c>
      <c r="M375" s="6" t="n">
        <f aca="false">IF(OR(E375="cesta",E375="vodný tok",E375="existujúca zástavba",E375="prístupový pás",E375="malý zvyšok"),0,IF(B375&gt;=2000,INT(B375/300),MIN(4,MAX(1,INT(B375/300)))))</f>
        <v>1</v>
      </c>
    </row>
    <row r="376" customFormat="false" ht="15" hidden="false" customHeight="false" outlineLevel="0" collapsed="false">
      <c r="A376" s="6" t="s">
        <v>498</v>
      </c>
      <c r="B376" s="11" t="n">
        <v>480</v>
      </c>
      <c r="C376" s="16" t="n">
        <v>15.8</v>
      </c>
      <c r="D376" s="16" t="n">
        <v>30.5</v>
      </c>
      <c r="E376" s="6" t="s">
        <v>136</v>
      </c>
      <c r="F376" s="6" t="s">
        <v>108</v>
      </c>
      <c r="G376" s="6"/>
      <c r="H376" s="11" t="n">
        <v>25</v>
      </c>
      <c r="I376" s="15" t="n">
        <f aca="false">IF(B376&gt;0,MIN(1,H376/B376),0)</f>
        <v>0.0520833333333333</v>
      </c>
      <c r="J376" s="6" t="n">
        <f aca="false">IF(OR(E376="cesta",E376="vodný tok",E376="existujúca zástavba",E376="prístupový pás",E376="malý zvyšok"),0,IF(B376&gt;=2000,ROUND(B376/850,0),IF(E376="úzky pás (8–9 m)",0.5,1)))</f>
        <v>1</v>
      </c>
      <c r="K376" s="6" t="n">
        <f aca="false">IF(OR(G376="park + MŠ",G376="vreckový park / retencia"),0,J376)</f>
        <v>1</v>
      </c>
      <c r="L376" s="6" t="n">
        <f aca="false">IF(G376&lt;&gt;"",0,IF(E376="úzky pás (8–9 m)",1,IF(AND(OR(E376="rodinný dom",E376="veľká parcela"),B376&gt;=1100,C376&gt;=22),MAX(2,J376),J376)))</f>
        <v>1</v>
      </c>
      <c r="M376" s="6" t="n">
        <f aca="false">IF(OR(E376="cesta",E376="vodný tok",E376="existujúca zástavba",E376="prístupový pás",E376="malý zvyšok"),0,IF(B376&gt;=2000,INT(B376/300),MIN(4,MAX(1,INT(B376/300)))))</f>
        <v>1</v>
      </c>
    </row>
    <row r="377" customFormat="false" ht="15" hidden="false" customHeight="false" outlineLevel="0" collapsed="false">
      <c r="A377" s="6" t="s">
        <v>499</v>
      </c>
      <c r="B377" s="11" t="n">
        <v>412</v>
      </c>
      <c r="C377" s="16" t="n">
        <v>13.5</v>
      </c>
      <c r="D377" s="16" t="n">
        <v>30.5</v>
      </c>
      <c r="E377" s="6" t="s">
        <v>147</v>
      </c>
      <c r="F377" s="6" t="s">
        <v>108</v>
      </c>
      <c r="G377" s="6"/>
      <c r="H377" s="11" t="n">
        <v>21</v>
      </c>
      <c r="I377" s="15" t="n">
        <f aca="false">IF(B377&gt;0,MIN(1,H377/B377),0)</f>
        <v>0.0509708737864078</v>
      </c>
      <c r="J377" s="6" t="n">
        <f aca="false">IF(OR(E377="cesta",E377="vodný tok",E377="existujúca zástavba",E377="prístupový pás",E377="malý zvyšok"),0,IF(B377&gt;=2000,ROUND(B377/850,0),IF(E377="úzky pás (8–9 m)",0.5,1)))</f>
        <v>1</v>
      </c>
      <c r="K377" s="6" t="n">
        <f aca="false">IF(OR(G377="park + MŠ",G377="vreckový park / retencia"),0,J377)</f>
        <v>1</v>
      </c>
      <c r="L377" s="6" t="n">
        <f aca="false">IF(G377&lt;&gt;"",0,IF(E377="úzky pás (8–9 m)",1,IF(AND(OR(E377="rodinný dom",E377="veľká parcela"),B377&gt;=1100,C377&gt;=22),MAX(2,J377),J377)))</f>
        <v>1</v>
      </c>
      <c r="M377" s="6" t="n">
        <f aca="false">IF(OR(E377="cesta",E377="vodný tok",E377="existujúca zástavba",E377="prístupový pás",E377="malý zvyšok"),0,IF(B377&gt;=2000,INT(B377/300),MIN(4,MAX(1,INT(B377/300)))))</f>
        <v>1</v>
      </c>
    </row>
    <row r="378" customFormat="false" ht="15" hidden="false" customHeight="false" outlineLevel="0" collapsed="false">
      <c r="A378" s="6" t="s">
        <v>500</v>
      </c>
      <c r="B378" s="11" t="n">
        <v>626</v>
      </c>
      <c r="C378" s="16" t="n">
        <v>20.6</v>
      </c>
      <c r="D378" s="16" t="n">
        <v>30.5</v>
      </c>
      <c r="E378" s="6" t="s">
        <v>136</v>
      </c>
      <c r="F378" s="6" t="s">
        <v>108</v>
      </c>
      <c r="G378" s="6"/>
      <c r="H378" s="11" t="n">
        <v>32</v>
      </c>
      <c r="I378" s="15" t="n">
        <f aca="false">IF(B378&gt;0,MIN(1,H378/B378),0)</f>
        <v>0.0511182108626198</v>
      </c>
      <c r="J378" s="6" t="n">
        <f aca="false">IF(OR(E378="cesta",E378="vodný tok",E378="existujúca zástavba",E378="prístupový pás",E378="malý zvyšok"),0,IF(B378&gt;=2000,ROUND(B378/850,0),IF(E378="úzky pás (8–9 m)",0.5,1)))</f>
        <v>1</v>
      </c>
      <c r="K378" s="6" t="n">
        <f aca="false">IF(OR(G378="park + MŠ",G378="vreckový park / retencia"),0,J378)</f>
        <v>1</v>
      </c>
      <c r="L378" s="6" t="n">
        <f aca="false">IF(G378&lt;&gt;"",0,IF(E378="úzky pás (8–9 m)",1,IF(AND(OR(E378="rodinný dom",E378="veľká parcela"),B378&gt;=1100,C378&gt;=22),MAX(2,J378),J378)))</f>
        <v>1</v>
      </c>
      <c r="M378" s="6" t="n">
        <f aca="false">IF(OR(E378="cesta",E378="vodný tok",E378="existujúca zástavba",E378="prístupový pás",E378="malý zvyšok"),0,IF(B378&gt;=2000,INT(B378/300),MIN(4,MAX(1,INT(B378/300)))))</f>
        <v>2</v>
      </c>
    </row>
    <row r="379" customFormat="false" ht="15" hidden="false" customHeight="false" outlineLevel="0" collapsed="false">
      <c r="A379" s="6" t="s">
        <v>501</v>
      </c>
      <c r="B379" s="11" t="n">
        <v>725</v>
      </c>
      <c r="C379" s="16" t="n">
        <v>23.9</v>
      </c>
      <c r="D379" s="16" t="n">
        <v>30.5</v>
      </c>
      <c r="E379" s="6" t="s">
        <v>136</v>
      </c>
      <c r="F379" s="6" t="s">
        <v>108</v>
      </c>
      <c r="G379" s="6"/>
      <c r="H379" s="11" t="n">
        <v>37</v>
      </c>
      <c r="I379" s="15" t="n">
        <f aca="false">IF(B379&gt;0,MIN(1,H379/B379),0)</f>
        <v>0.0510344827586207</v>
      </c>
      <c r="J379" s="6" t="n">
        <f aca="false">IF(OR(E379="cesta",E379="vodný tok",E379="existujúca zástavba",E379="prístupový pás",E379="malý zvyšok"),0,IF(B379&gt;=2000,ROUND(B379/850,0),IF(E379="úzky pás (8–9 m)",0.5,1)))</f>
        <v>1</v>
      </c>
      <c r="K379" s="6" t="n">
        <f aca="false">IF(OR(G379="park + MŠ",G379="vreckový park / retencia"),0,J379)</f>
        <v>1</v>
      </c>
      <c r="L379" s="6" t="n">
        <f aca="false">IF(G379&lt;&gt;"",0,IF(E379="úzky pás (8–9 m)",1,IF(AND(OR(E379="rodinný dom",E379="veľká parcela"),B379&gt;=1100,C379&gt;=22),MAX(2,J379),J379)))</f>
        <v>1</v>
      </c>
      <c r="M379" s="6" t="n">
        <f aca="false">IF(OR(E379="cesta",E379="vodný tok",E379="existujúca zástavba",E379="prístupový pás",E379="malý zvyšok"),0,IF(B379&gt;=2000,INT(B379/300),MIN(4,MAX(1,INT(B379/300)))))</f>
        <v>2</v>
      </c>
    </row>
    <row r="380" customFormat="false" ht="15" hidden="false" customHeight="false" outlineLevel="0" collapsed="false">
      <c r="A380" s="6" t="s">
        <v>502</v>
      </c>
      <c r="B380" s="11" t="n">
        <v>719</v>
      </c>
      <c r="C380" s="16" t="n">
        <v>23.6</v>
      </c>
      <c r="D380" s="16" t="n">
        <v>30.5</v>
      </c>
      <c r="E380" s="6" t="s">
        <v>136</v>
      </c>
      <c r="F380" s="6" t="s">
        <v>108</v>
      </c>
      <c r="G380" s="6"/>
      <c r="H380" s="11" t="n">
        <v>37</v>
      </c>
      <c r="I380" s="15" t="n">
        <f aca="false">IF(B380&gt;0,MIN(1,H380/B380),0)</f>
        <v>0.0514603616133519</v>
      </c>
      <c r="J380" s="6" t="n">
        <f aca="false">IF(OR(E380="cesta",E380="vodný tok",E380="existujúca zástavba",E380="prístupový pás",E380="malý zvyšok"),0,IF(B380&gt;=2000,ROUND(B380/850,0),IF(E380="úzky pás (8–9 m)",0.5,1)))</f>
        <v>1</v>
      </c>
      <c r="K380" s="6" t="n">
        <f aca="false">IF(OR(G380="park + MŠ",G380="vreckový park / retencia"),0,J380)</f>
        <v>1</v>
      </c>
      <c r="L380" s="6" t="n">
        <f aca="false">IF(G380&lt;&gt;"",0,IF(E380="úzky pás (8–9 m)",1,IF(AND(OR(E380="rodinný dom",E380="veľká parcela"),B380&gt;=1100,C380&gt;=22),MAX(2,J380),J380)))</f>
        <v>1</v>
      </c>
      <c r="M380" s="6" t="n">
        <f aca="false">IF(OR(E380="cesta",E380="vodný tok",E380="existujúca zástavba",E380="prístupový pás",E380="malý zvyšok"),0,IF(B380&gt;=2000,INT(B380/300),MIN(4,MAX(1,INT(B380/300)))))</f>
        <v>2</v>
      </c>
    </row>
    <row r="381" customFormat="false" ht="15" hidden="false" customHeight="false" outlineLevel="0" collapsed="false">
      <c r="A381" s="6" t="s">
        <v>503</v>
      </c>
      <c r="B381" s="11" t="n">
        <v>796</v>
      </c>
      <c r="C381" s="16" t="n">
        <v>26.1</v>
      </c>
      <c r="D381" s="16" t="n">
        <v>30.5</v>
      </c>
      <c r="E381" s="6" t="s">
        <v>136</v>
      </c>
      <c r="F381" s="6" t="s">
        <v>108</v>
      </c>
      <c r="G381" s="6"/>
      <c r="H381" s="11" t="n">
        <v>41</v>
      </c>
      <c r="I381" s="15" t="n">
        <f aca="false">IF(B381&gt;0,MIN(1,H381/B381),0)</f>
        <v>0.0515075376884422</v>
      </c>
      <c r="J381" s="6" t="n">
        <f aca="false">IF(OR(E381="cesta",E381="vodný tok",E381="existujúca zástavba",E381="prístupový pás",E381="malý zvyšok"),0,IF(B381&gt;=2000,ROUND(B381/850,0),IF(E381="úzky pás (8–9 m)",0.5,1)))</f>
        <v>1</v>
      </c>
      <c r="K381" s="6" t="n">
        <f aca="false">IF(OR(G381="park + MŠ",G381="vreckový park / retencia"),0,J381)</f>
        <v>1</v>
      </c>
      <c r="L381" s="6" t="n">
        <f aca="false">IF(G381&lt;&gt;"",0,IF(E381="úzky pás (8–9 m)",1,IF(AND(OR(E381="rodinný dom",E381="veľká parcela"),B381&gt;=1100,C381&gt;=22),MAX(2,J381),J381)))</f>
        <v>1</v>
      </c>
      <c r="M381" s="6" t="n">
        <f aca="false">IF(OR(E381="cesta",E381="vodný tok",E381="existujúca zástavba",E381="prístupový pás",E381="malý zvyšok"),0,IF(B381&gt;=2000,INT(B381/300),MIN(4,MAX(1,INT(B381/300)))))</f>
        <v>2</v>
      </c>
    </row>
    <row r="382" customFormat="false" ht="15" hidden="false" customHeight="false" outlineLevel="0" collapsed="false">
      <c r="A382" s="6" t="s">
        <v>504</v>
      </c>
      <c r="B382" s="11" t="n">
        <v>728</v>
      </c>
      <c r="C382" s="16" t="n">
        <v>23.9</v>
      </c>
      <c r="D382" s="16" t="n">
        <v>30.5</v>
      </c>
      <c r="E382" s="6" t="s">
        <v>136</v>
      </c>
      <c r="F382" s="6" t="s">
        <v>108</v>
      </c>
      <c r="G382" s="6"/>
      <c r="H382" s="11" t="n">
        <v>37</v>
      </c>
      <c r="I382" s="15" t="n">
        <f aca="false">IF(B382&gt;0,MIN(1,H382/B382),0)</f>
        <v>0.0508241758241758</v>
      </c>
      <c r="J382" s="6" t="n">
        <f aca="false">IF(OR(E382="cesta",E382="vodný tok",E382="existujúca zástavba",E382="prístupový pás",E382="malý zvyšok"),0,IF(B382&gt;=2000,ROUND(B382/850,0),IF(E382="úzky pás (8–9 m)",0.5,1)))</f>
        <v>1</v>
      </c>
      <c r="K382" s="6" t="n">
        <f aca="false">IF(OR(G382="park + MŠ",G382="vreckový park / retencia"),0,J382)</f>
        <v>1</v>
      </c>
      <c r="L382" s="6" t="n">
        <f aca="false">IF(G382&lt;&gt;"",0,IF(E382="úzky pás (8–9 m)",1,IF(AND(OR(E382="rodinný dom",E382="veľká parcela"),B382&gt;=1100,C382&gt;=22),MAX(2,J382),J382)))</f>
        <v>1</v>
      </c>
      <c r="M382" s="6" t="n">
        <f aca="false">IF(OR(E382="cesta",E382="vodný tok",E382="existujúca zástavba",E382="prístupový pás",E382="malý zvyšok"),0,IF(B382&gt;=2000,INT(B382/300),MIN(4,MAX(1,INT(B382/300)))))</f>
        <v>2</v>
      </c>
    </row>
    <row r="383" customFormat="false" ht="15" hidden="false" customHeight="false" outlineLevel="0" collapsed="false">
      <c r="A383" s="6" t="s">
        <v>505</v>
      </c>
      <c r="B383" s="11" t="n">
        <v>400</v>
      </c>
      <c r="C383" s="16" t="n">
        <v>13.1</v>
      </c>
      <c r="D383" s="16" t="n">
        <v>30.6</v>
      </c>
      <c r="E383" s="6" t="s">
        <v>147</v>
      </c>
      <c r="F383" s="6" t="s">
        <v>108</v>
      </c>
      <c r="G383" s="6"/>
      <c r="H383" s="11" t="n">
        <v>20</v>
      </c>
      <c r="I383" s="15" t="n">
        <f aca="false">IF(B383&gt;0,MIN(1,H383/B383),0)</f>
        <v>0.05</v>
      </c>
      <c r="J383" s="6" t="n">
        <f aca="false">IF(OR(E383="cesta",E383="vodný tok",E383="existujúca zástavba",E383="prístupový pás",E383="malý zvyšok"),0,IF(B383&gt;=2000,ROUND(B383/850,0),IF(E383="úzky pás (8–9 m)",0.5,1)))</f>
        <v>1</v>
      </c>
      <c r="K383" s="6" t="n">
        <f aca="false">IF(OR(G383="park + MŠ",G383="vreckový park / retencia"),0,J383)</f>
        <v>1</v>
      </c>
      <c r="L383" s="6" t="n">
        <f aca="false">IF(G383&lt;&gt;"",0,IF(E383="úzky pás (8–9 m)",1,IF(AND(OR(E383="rodinný dom",E383="veľká parcela"),B383&gt;=1100,C383&gt;=22),MAX(2,J383),J383)))</f>
        <v>1</v>
      </c>
      <c r="M383" s="6" t="n">
        <f aca="false">IF(OR(E383="cesta",E383="vodný tok",E383="existujúca zástavba",E383="prístupový pás",E383="malý zvyšok"),0,IF(B383&gt;=2000,INT(B383/300),MIN(4,MAX(1,INT(B383/300)))))</f>
        <v>1</v>
      </c>
    </row>
    <row r="384" customFormat="false" ht="15" hidden="false" customHeight="false" outlineLevel="0" collapsed="false">
      <c r="A384" s="6" t="s">
        <v>506</v>
      </c>
      <c r="B384" s="11" t="n">
        <v>524</v>
      </c>
      <c r="C384" s="16" t="n">
        <v>17.2</v>
      </c>
      <c r="D384" s="16" t="n">
        <v>30.6</v>
      </c>
      <c r="E384" s="6" t="s">
        <v>136</v>
      </c>
      <c r="F384" s="6" t="s">
        <v>108</v>
      </c>
      <c r="G384" s="6"/>
      <c r="H384" s="11" t="n">
        <v>27</v>
      </c>
      <c r="I384" s="15" t="n">
        <f aca="false">IF(B384&gt;0,MIN(1,H384/B384),0)</f>
        <v>0.0515267175572519</v>
      </c>
      <c r="J384" s="6" t="n">
        <f aca="false">IF(OR(E384="cesta",E384="vodný tok",E384="existujúca zástavba",E384="prístupový pás",E384="malý zvyšok"),0,IF(B384&gt;=2000,ROUND(B384/850,0),IF(E384="úzky pás (8–9 m)",0.5,1)))</f>
        <v>1</v>
      </c>
      <c r="K384" s="6" t="n">
        <f aca="false">IF(OR(G384="park + MŠ",G384="vreckový park / retencia"),0,J384)</f>
        <v>1</v>
      </c>
      <c r="L384" s="6" t="n">
        <f aca="false">IF(G384&lt;&gt;"",0,IF(E384="úzky pás (8–9 m)",1,IF(AND(OR(E384="rodinný dom",E384="veľká parcela"),B384&gt;=1100,C384&gt;=22),MAX(2,J384),J384)))</f>
        <v>1</v>
      </c>
      <c r="M384" s="6" t="n">
        <f aca="false">IF(OR(E384="cesta",E384="vodný tok",E384="existujúca zástavba",E384="prístupový pás",E384="malý zvyšok"),0,IF(B384&gt;=2000,INT(B384/300),MIN(4,MAX(1,INT(B384/300)))))</f>
        <v>1</v>
      </c>
    </row>
    <row r="385" customFormat="false" ht="15" hidden="false" customHeight="false" outlineLevel="0" collapsed="false">
      <c r="A385" s="6" t="s">
        <v>507</v>
      </c>
      <c r="B385" s="11" t="n">
        <v>524</v>
      </c>
      <c r="C385" s="16" t="n">
        <v>17.2</v>
      </c>
      <c r="D385" s="16" t="n">
        <v>30.5</v>
      </c>
      <c r="E385" s="6" t="s">
        <v>136</v>
      </c>
      <c r="F385" s="6" t="s">
        <v>108</v>
      </c>
      <c r="G385" s="6"/>
      <c r="H385" s="11" t="n">
        <v>27</v>
      </c>
      <c r="I385" s="15" t="n">
        <f aca="false">IF(B385&gt;0,MIN(1,H385/B385),0)</f>
        <v>0.0515267175572519</v>
      </c>
      <c r="J385" s="6" t="n">
        <f aca="false">IF(OR(E385="cesta",E385="vodný tok",E385="existujúca zástavba",E385="prístupový pás",E385="malý zvyšok"),0,IF(B385&gt;=2000,ROUND(B385/850,0),IF(E385="úzky pás (8–9 m)",0.5,1)))</f>
        <v>1</v>
      </c>
      <c r="K385" s="6" t="n">
        <f aca="false">IF(OR(G385="park + MŠ",G385="vreckový park / retencia"),0,J385)</f>
        <v>1</v>
      </c>
      <c r="L385" s="6" t="n">
        <f aca="false">IF(G385&lt;&gt;"",0,IF(E385="úzky pás (8–9 m)",1,IF(AND(OR(E385="rodinný dom",E385="veľká parcela"),B385&gt;=1100,C385&gt;=22),MAX(2,J385),J385)))</f>
        <v>1</v>
      </c>
      <c r="M385" s="6" t="n">
        <f aca="false">IF(OR(E385="cesta",E385="vodný tok",E385="existujúca zástavba",E385="prístupový pás",E385="malý zvyšok"),0,IF(B385&gt;=2000,INT(B385/300),MIN(4,MAX(1,INT(B385/300)))))</f>
        <v>1</v>
      </c>
    </row>
    <row r="386" customFormat="false" ht="15" hidden="false" customHeight="false" outlineLevel="0" collapsed="false">
      <c r="A386" s="6" t="s">
        <v>508</v>
      </c>
      <c r="B386" s="11" t="n">
        <v>479</v>
      </c>
      <c r="C386" s="16" t="n">
        <v>15.7</v>
      </c>
      <c r="D386" s="16" t="n">
        <v>30.5</v>
      </c>
      <c r="E386" s="6" t="s">
        <v>136</v>
      </c>
      <c r="F386" s="6" t="s">
        <v>108</v>
      </c>
      <c r="G386" s="6"/>
      <c r="H386" s="11" t="n">
        <v>24</v>
      </c>
      <c r="I386" s="15" t="n">
        <f aca="false">IF(B386&gt;0,MIN(1,H386/B386),0)</f>
        <v>0.0501043841336117</v>
      </c>
      <c r="J386" s="6" t="n">
        <f aca="false">IF(OR(E386="cesta",E386="vodný tok",E386="existujúca zástavba",E386="prístupový pás",E386="malý zvyšok"),0,IF(B386&gt;=2000,ROUND(B386/850,0),IF(E386="úzky pás (8–9 m)",0.5,1)))</f>
        <v>1</v>
      </c>
      <c r="K386" s="6" t="n">
        <f aca="false">IF(OR(G386="park + MŠ",G386="vreckový park / retencia"),0,J386)</f>
        <v>1</v>
      </c>
      <c r="L386" s="6" t="n">
        <f aca="false">IF(G386&lt;&gt;"",0,IF(E386="úzky pás (8–9 m)",1,IF(AND(OR(E386="rodinný dom",E386="veľká parcela"),B386&gt;=1100,C386&gt;=22),MAX(2,J386),J386)))</f>
        <v>1</v>
      </c>
      <c r="M386" s="6" t="n">
        <f aca="false">IF(OR(E386="cesta",E386="vodný tok",E386="existujúca zástavba",E386="prístupový pás",E386="malý zvyšok"),0,IF(B386&gt;=2000,INT(B386/300),MIN(4,MAX(1,INT(B386/300)))))</f>
        <v>1</v>
      </c>
    </row>
    <row r="387" customFormat="false" ht="15" hidden="false" customHeight="false" outlineLevel="0" collapsed="false">
      <c r="A387" s="6" t="s">
        <v>509</v>
      </c>
      <c r="B387" s="11" t="n">
        <v>465</v>
      </c>
      <c r="C387" s="16" t="n">
        <v>15.3</v>
      </c>
      <c r="D387" s="16" t="n">
        <v>30.5</v>
      </c>
      <c r="E387" s="6" t="s">
        <v>136</v>
      </c>
      <c r="F387" s="6" t="s">
        <v>108</v>
      </c>
      <c r="G387" s="6"/>
      <c r="H387" s="11" t="n">
        <v>24</v>
      </c>
      <c r="I387" s="15" t="n">
        <f aca="false">IF(B387&gt;0,MIN(1,H387/B387),0)</f>
        <v>0.0516129032258065</v>
      </c>
      <c r="J387" s="6" t="n">
        <f aca="false">IF(OR(E387="cesta",E387="vodný tok",E387="existujúca zástavba",E387="prístupový pás",E387="malý zvyšok"),0,IF(B387&gt;=2000,ROUND(B387/850,0),IF(E387="úzky pás (8–9 m)",0.5,1)))</f>
        <v>1</v>
      </c>
      <c r="K387" s="6" t="n">
        <f aca="false">IF(OR(G387="park + MŠ",G387="vreckový park / retencia"),0,J387)</f>
        <v>1</v>
      </c>
      <c r="L387" s="6" t="n">
        <f aca="false">IF(G387&lt;&gt;"",0,IF(E387="úzky pás (8–9 m)",1,IF(AND(OR(E387="rodinný dom",E387="veľká parcela"),B387&gt;=1100,C387&gt;=22),MAX(2,J387),J387)))</f>
        <v>1</v>
      </c>
      <c r="M387" s="6" t="n">
        <f aca="false">IF(OR(E387="cesta",E387="vodný tok",E387="existujúca zástavba",E387="prístupový pás",E387="malý zvyšok"),0,IF(B387&gt;=2000,INT(B387/300),MIN(4,MAX(1,INT(B387/300)))))</f>
        <v>1</v>
      </c>
    </row>
    <row r="388" customFormat="false" ht="15" hidden="false" customHeight="false" outlineLevel="0" collapsed="false">
      <c r="A388" s="6" t="s">
        <v>510</v>
      </c>
      <c r="B388" s="11" t="n">
        <v>421</v>
      </c>
      <c r="C388" s="16" t="n">
        <v>13.8</v>
      </c>
      <c r="D388" s="16" t="n">
        <v>30.5</v>
      </c>
      <c r="E388" s="6" t="s">
        <v>147</v>
      </c>
      <c r="F388" s="6" t="s">
        <v>108</v>
      </c>
      <c r="G388" s="6"/>
      <c r="H388" s="11" t="n">
        <v>22</v>
      </c>
      <c r="I388" s="15" t="n">
        <f aca="false">IF(B388&gt;0,MIN(1,H388/B388),0)</f>
        <v>0.0522565320665083</v>
      </c>
      <c r="J388" s="6" t="n">
        <f aca="false">IF(OR(E388="cesta",E388="vodný tok",E388="existujúca zástavba",E388="prístupový pás",E388="malý zvyšok"),0,IF(B388&gt;=2000,ROUND(B388/850,0),IF(E388="úzky pás (8–9 m)",0.5,1)))</f>
        <v>1</v>
      </c>
      <c r="K388" s="6" t="n">
        <f aca="false">IF(OR(G388="park + MŠ",G388="vreckový park / retencia"),0,J388)</f>
        <v>1</v>
      </c>
      <c r="L388" s="6" t="n">
        <f aca="false">IF(G388&lt;&gt;"",0,IF(E388="úzky pás (8–9 m)",1,IF(AND(OR(E388="rodinný dom",E388="veľká parcela"),B388&gt;=1100,C388&gt;=22),MAX(2,J388),J388)))</f>
        <v>1</v>
      </c>
      <c r="M388" s="6" t="n">
        <f aca="false">IF(OR(E388="cesta",E388="vodný tok",E388="existujúca zástavba",E388="prístupový pás",E388="malý zvyšok"),0,IF(B388&gt;=2000,INT(B388/300),MIN(4,MAX(1,INT(B388/300)))))</f>
        <v>1</v>
      </c>
    </row>
    <row r="389" customFormat="false" ht="15" hidden="false" customHeight="false" outlineLevel="0" collapsed="false">
      <c r="A389" s="6" t="s">
        <v>511</v>
      </c>
      <c r="B389" s="11" t="n">
        <v>548</v>
      </c>
      <c r="C389" s="16" t="n">
        <v>18</v>
      </c>
      <c r="D389" s="16" t="n">
        <v>30.6</v>
      </c>
      <c r="E389" s="6" t="s">
        <v>136</v>
      </c>
      <c r="F389" s="6" t="s">
        <v>108</v>
      </c>
      <c r="G389" s="6"/>
      <c r="H389" s="11" t="n">
        <v>28</v>
      </c>
      <c r="I389" s="15" t="n">
        <f aca="false">IF(B389&gt;0,MIN(1,H389/B389),0)</f>
        <v>0.0510948905109489</v>
      </c>
      <c r="J389" s="6" t="n">
        <f aca="false">IF(OR(E389="cesta",E389="vodný tok",E389="existujúca zástavba",E389="prístupový pás",E389="malý zvyšok"),0,IF(B389&gt;=2000,ROUND(B389/850,0),IF(E389="úzky pás (8–9 m)",0.5,1)))</f>
        <v>1</v>
      </c>
      <c r="K389" s="6" t="n">
        <f aca="false">IF(OR(G389="park + MŠ",G389="vreckový park / retencia"),0,J389)</f>
        <v>1</v>
      </c>
      <c r="L389" s="6" t="n">
        <f aca="false">IF(G389&lt;&gt;"",0,IF(E389="úzky pás (8–9 m)",1,IF(AND(OR(E389="rodinný dom",E389="veľká parcela"),B389&gt;=1100,C389&gt;=22),MAX(2,J389),J389)))</f>
        <v>1</v>
      </c>
      <c r="M389" s="6" t="n">
        <f aca="false">IF(OR(E389="cesta",E389="vodný tok",E389="existujúca zástavba",E389="prístupový pás",E389="malý zvyšok"),0,IF(B389&gt;=2000,INT(B389/300),MIN(4,MAX(1,INT(B389/300)))))</f>
        <v>1</v>
      </c>
    </row>
    <row r="390" customFormat="false" ht="15" hidden="false" customHeight="false" outlineLevel="0" collapsed="false">
      <c r="A390" s="6" t="s">
        <v>512</v>
      </c>
      <c r="B390" s="11" t="n">
        <v>449</v>
      </c>
      <c r="C390" s="16" t="n">
        <v>17.1</v>
      </c>
      <c r="D390" s="16" t="n">
        <v>30.6</v>
      </c>
      <c r="E390" s="6" t="s">
        <v>147</v>
      </c>
      <c r="F390" s="6" t="s">
        <v>108</v>
      </c>
      <c r="G390" s="6"/>
      <c r="H390" s="11" t="n">
        <v>38</v>
      </c>
      <c r="I390" s="15" t="n">
        <f aca="false">IF(B390&gt;0,MIN(1,H390/B390),0)</f>
        <v>0.0846325167037862</v>
      </c>
      <c r="J390" s="6" t="n">
        <f aca="false">IF(OR(E390="cesta",E390="vodný tok",E390="existujúca zástavba",E390="prístupový pás",E390="malý zvyšok"),0,IF(B390&gt;=2000,ROUND(B390/850,0),IF(E390="úzky pás (8–9 m)",0.5,1)))</f>
        <v>1</v>
      </c>
      <c r="K390" s="6" t="n">
        <f aca="false">IF(OR(G390="park + MŠ",G390="vreckový park / retencia"),0,J390)</f>
        <v>1</v>
      </c>
      <c r="L390" s="6" t="n">
        <f aca="false">IF(G390&lt;&gt;"",0,IF(E390="úzky pás (8–9 m)",1,IF(AND(OR(E390="rodinný dom",E390="veľká parcela"),B390&gt;=1100,C390&gt;=22),MAX(2,J390),J390)))</f>
        <v>1</v>
      </c>
      <c r="M390" s="6" t="n">
        <f aca="false">IF(OR(E390="cesta",E390="vodný tok",E390="existujúca zástavba",E390="prístupový pás",E390="malý zvyšok"),0,IF(B390&gt;=2000,INT(B390/300),MIN(4,MAX(1,INT(B390/300)))))</f>
        <v>1</v>
      </c>
    </row>
    <row r="391" customFormat="false" ht="15" hidden="false" customHeight="false" outlineLevel="0" collapsed="false">
      <c r="A391" s="6" t="s">
        <v>513</v>
      </c>
      <c r="B391" s="11" t="n">
        <v>522</v>
      </c>
      <c r="C391" s="16" t="n">
        <v>15</v>
      </c>
      <c r="D391" s="16" t="n">
        <v>44.6</v>
      </c>
      <c r="E391" s="6" t="s">
        <v>147</v>
      </c>
      <c r="F391" s="6" t="s">
        <v>108</v>
      </c>
      <c r="G391" s="6"/>
      <c r="H391" s="11" t="n">
        <v>0</v>
      </c>
      <c r="I391" s="15" t="n">
        <f aca="false">IF(B391&gt;0,MIN(1,H391/B391),0)</f>
        <v>0</v>
      </c>
      <c r="J391" s="6" t="n">
        <f aca="false">IF(OR(E391="cesta",E391="vodný tok",E391="existujúca zástavba",E391="prístupový pás",E391="malý zvyšok"),0,IF(B391&gt;=2000,ROUND(B391/850,0),IF(E391="úzky pás (8–9 m)",0.5,1)))</f>
        <v>1</v>
      </c>
      <c r="K391" s="6" t="n">
        <f aca="false">IF(OR(G391="park + MŠ",G391="vreckový park / retencia"),0,J391)</f>
        <v>1</v>
      </c>
      <c r="L391" s="6" t="n">
        <f aca="false">IF(G391&lt;&gt;"",0,IF(E391="úzky pás (8–9 m)",1,IF(AND(OR(E391="rodinný dom",E391="veľká parcela"),B391&gt;=1100,C391&gt;=22),MAX(2,J391),J391)))</f>
        <v>1</v>
      </c>
      <c r="M391" s="6" t="n">
        <f aca="false">IF(OR(E391="cesta",E391="vodný tok",E391="existujúca zástavba",E391="prístupový pás",E391="malý zvyšok"),0,IF(B391&gt;=2000,INT(B391/300),MIN(4,MAX(1,INT(B391/300)))))</f>
        <v>1</v>
      </c>
    </row>
    <row r="392" customFormat="false" ht="15" hidden="false" customHeight="false" outlineLevel="0" collapsed="false">
      <c r="A392" s="6" t="s">
        <v>514</v>
      </c>
      <c r="B392" s="11" t="n">
        <v>424</v>
      </c>
      <c r="C392" s="16" t="n">
        <v>19.3</v>
      </c>
      <c r="D392" s="16" t="n">
        <v>28.3</v>
      </c>
      <c r="E392" s="6" t="s">
        <v>147</v>
      </c>
      <c r="F392" s="6" t="s">
        <v>108</v>
      </c>
      <c r="G392" s="6"/>
      <c r="H392" s="11" t="n">
        <v>0</v>
      </c>
      <c r="I392" s="15" t="n">
        <f aca="false">IF(B392&gt;0,MIN(1,H392/B392),0)</f>
        <v>0</v>
      </c>
      <c r="J392" s="6" t="n">
        <f aca="false">IF(OR(E392="cesta",E392="vodný tok",E392="existujúca zástavba",E392="prístupový pás",E392="malý zvyšok"),0,IF(B392&gt;=2000,ROUND(B392/850,0),IF(E392="úzky pás (8–9 m)",0.5,1)))</f>
        <v>1</v>
      </c>
      <c r="K392" s="6" t="n">
        <f aca="false">IF(OR(G392="park + MŠ",G392="vreckový park / retencia"),0,J392)</f>
        <v>1</v>
      </c>
      <c r="L392" s="6" t="n">
        <f aca="false">IF(G392&lt;&gt;"",0,IF(E392="úzky pás (8–9 m)",1,IF(AND(OR(E392="rodinný dom",E392="veľká parcela"),B392&gt;=1100,C392&gt;=22),MAX(2,J392),J392)))</f>
        <v>1</v>
      </c>
      <c r="M392" s="6" t="n">
        <f aca="false">IF(OR(E392="cesta",E392="vodný tok",E392="existujúca zástavba",E392="prístupový pás",E392="malý zvyšok"),0,IF(B392&gt;=2000,INT(B392/300),MIN(4,MAX(1,INT(B392/300)))))</f>
        <v>1</v>
      </c>
    </row>
    <row r="393" customFormat="false" ht="15" hidden="false" customHeight="false" outlineLevel="0" collapsed="false">
      <c r="A393" s="6" t="s">
        <v>515</v>
      </c>
      <c r="B393" s="11" t="n">
        <v>781</v>
      </c>
      <c r="C393" s="16" t="n">
        <v>30.4</v>
      </c>
      <c r="D393" s="16" t="n">
        <v>30.8</v>
      </c>
      <c r="E393" s="6" t="s">
        <v>136</v>
      </c>
      <c r="F393" s="6" t="s">
        <v>108</v>
      </c>
      <c r="G393" s="6"/>
      <c r="H393" s="11" t="n">
        <v>45</v>
      </c>
      <c r="I393" s="15" t="n">
        <f aca="false">IF(B393&gt;0,MIN(1,H393/B393),0)</f>
        <v>0.057618437900128</v>
      </c>
      <c r="J393" s="6" t="n">
        <f aca="false">IF(OR(E393="cesta",E393="vodný tok",E393="existujúca zástavba",E393="prístupový pás",E393="malý zvyšok"),0,IF(B393&gt;=2000,ROUND(B393/850,0),IF(E393="úzky pás (8–9 m)",0.5,1)))</f>
        <v>1</v>
      </c>
      <c r="K393" s="6" t="n">
        <f aca="false">IF(OR(G393="park + MŠ",G393="vreckový park / retencia"),0,J393)</f>
        <v>1</v>
      </c>
      <c r="L393" s="6" t="n">
        <f aca="false">IF(G393&lt;&gt;"",0,IF(E393="úzky pás (8–9 m)",1,IF(AND(OR(E393="rodinný dom",E393="veľká parcela"),B393&gt;=1100,C393&gt;=22),MAX(2,J393),J393)))</f>
        <v>1</v>
      </c>
      <c r="M393" s="6" t="n">
        <f aca="false">IF(OR(E393="cesta",E393="vodný tok",E393="existujúca zástavba",E393="prístupový pás",E393="malý zvyšok"),0,IF(B393&gt;=2000,INT(B393/300),MIN(4,MAX(1,INT(B393/300)))))</f>
        <v>2</v>
      </c>
    </row>
    <row r="394" customFormat="false" ht="15" hidden="false" customHeight="false" outlineLevel="0" collapsed="false">
      <c r="A394" s="6" t="s">
        <v>516</v>
      </c>
      <c r="B394" s="11" t="n">
        <v>782</v>
      </c>
      <c r="C394" s="16" t="n">
        <v>25.7</v>
      </c>
      <c r="D394" s="16" t="n">
        <v>30.5</v>
      </c>
      <c r="E394" s="6" t="s">
        <v>136</v>
      </c>
      <c r="F394" s="6" t="s">
        <v>108</v>
      </c>
      <c r="G394" s="6"/>
      <c r="H394" s="11" t="n">
        <v>46</v>
      </c>
      <c r="I394" s="15" t="n">
        <f aca="false">IF(B394&gt;0,MIN(1,H394/B394),0)</f>
        <v>0.0588235294117647</v>
      </c>
      <c r="J394" s="6" t="n">
        <f aca="false">IF(OR(E394="cesta",E394="vodný tok",E394="existujúca zástavba",E394="prístupový pás",E394="malý zvyšok"),0,IF(B394&gt;=2000,ROUND(B394/850,0),IF(E394="úzky pás (8–9 m)",0.5,1)))</f>
        <v>1</v>
      </c>
      <c r="K394" s="6" t="n">
        <f aca="false">IF(OR(G394="park + MŠ",G394="vreckový park / retencia"),0,J394)</f>
        <v>1</v>
      </c>
      <c r="L394" s="6" t="n">
        <f aca="false">IF(G394&lt;&gt;"",0,IF(E394="úzky pás (8–9 m)",1,IF(AND(OR(E394="rodinný dom",E394="veľká parcela"),B394&gt;=1100,C394&gt;=22),MAX(2,J394),J394)))</f>
        <v>1</v>
      </c>
      <c r="M394" s="6" t="n">
        <f aca="false">IF(OR(E394="cesta",E394="vodný tok",E394="existujúca zástavba",E394="prístupový pás",E394="malý zvyšok"),0,IF(B394&gt;=2000,INT(B394/300),MIN(4,MAX(1,INT(B394/300)))))</f>
        <v>2</v>
      </c>
    </row>
    <row r="395" customFormat="false" ht="15" hidden="false" customHeight="false" outlineLevel="0" collapsed="false">
      <c r="A395" s="6" t="s">
        <v>517</v>
      </c>
      <c r="B395" s="11" t="n">
        <v>508</v>
      </c>
      <c r="C395" s="16" t="n">
        <v>16.6</v>
      </c>
      <c r="D395" s="16" t="n">
        <v>30.5</v>
      </c>
      <c r="E395" s="6" t="s">
        <v>136</v>
      </c>
      <c r="F395" s="6" t="s">
        <v>108</v>
      </c>
      <c r="G395" s="6"/>
      <c r="H395" s="11" t="n">
        <v>30</v>
      </c>
      <c r="I395" s="15" t="n">
        <f aca="false">IF(B395&gt;0,MIN(1,H395/B395),0)</f>
        <v>0.0590551181102362</v>
      </c>
      <c r="J395" s="6" t="n">
        <f aca="false">IF(OR(E395="cesta",E395="vodný tok",E395="existujúca zástavba",E395="prístupový pás",E395="malý zvyšok"),0,IF(B395&gt;=2000,ROUND(B395/850,0),IF(E395="úzky pás (8–9 m)",0.5,1)))</f>
        <v>1</v>
      </c>
      <c r="K395" s="6" t="n">
        <f aca="false">IF(OR(G395="park + MŠ",G395="vreckový park / retencia"),0,J395)</f>
        <v>1</v>
      </c>
      <c r="L395" s="6" t="n">
        <f aca="false">IF(G395&lt;&gt;"",0,IF(E395="úzky pás (8–9 m)",1,IF(AND(OR(E395="rodinný dom",E395="veľká parcela"),B395&gt;=1100,C395&gt;=22),MAX(2,J395),J395)))</f>
        <v>1</v>
      </c>
      <c r="M395" s="6" t="n">
        <f aca="false">IF(OR(E395="cesta",E395="vodný tok",E395="existujúca zástavba",E395="prístupový pás",E395="malý zvyšok"),0,IF(B395&gt;=2000,INT(B395/300),MIN(4,MAX(1,INT(B395/300)))))</f>
        <v>1</v>
      </c>
    </row>
    <row r="396" customFormat="false" ht="15" hidden="false" customHeight="false" outlineLevel="0" collapsed="false">
      <c r="A396" s="6" t="s">
        <v>518</v>
      </c>
      <c r="B396" s="11" t="n">
        <v>500</v>
      </c>
      <c r="C396" s="16" t="n">
        <v>16.5</v>
      </c>
      <c r="D396" s="16" t="n">
        <v>30.5</v>
      </c>
      <c r="E396" s="6" t="s">
        <v>136</v>
      </c>
      <c r="F396" s="6" t="s">
        <v>108</v>
      </c>
      <c r="G396" s="6"/>
      <c r="H396" s="11" t="n">
        <v>29</v>
      </c>
      <c r="I396" s="15" t="n">
        <f aca="false">IF(B396&gt;0,MIN(1,H396/B396),0)</f>
        <v>0.058</v>
      </c>
      <c r="J396" s="6" t="n">
        <f aca="false">IF(OR(E396="cesta",E396="vodný tok",E396="existujúca zástavba",E396="prístupový pás",E396="malý zvyšok"),0,IF(B396&gt;=2000,ROUND(B396/850,0),IF(E396="úzky pás (8–9 m)",0.5,1)))</f>
        <v>1</v>
      </c>
      <c r="K396" s="6" t="n">
        <f aca="false">IF(OR(G396="park + MŠ",G396="vreckový park / retencia"),0,J396)</f>
        <v>1</v>
      </c>
      <c r="L396" s="6" t="n">
        <f aca="false">IF(G396&lt;&gt;"",0,IF(E396="úzky pás (8–9 m)",1,IF(AND(OR(E396="rodinný dom",E396="veľká parcela"),B396&gt;=1100,C396&gt;=22),MAX(2,J396),J396)))</f>
        <v>1</v>
      </c>
      <c r="M396" s="6" t="n">
        <f aca="false">IF(OR(E396="cesta",E396="vodný tok",E396="existujúca zástavba",E396="prístupový pás",E396="malý zvyšok"),0,IF(B396&gt;=2000,INT(B396/300),MIN(4,MAX(1,INT(B396/300)))))</f>
        <v>1</v>
      </c>
    </row>
    <row r="397" customFormat="false" ht="15" hidden="false" customHeight="false" outlineLevel="0" collapsed="false">
      <c r="A397" s="6" t="s">
        <v>519</v>
      </c>
      <c r="B397" s="11" t="n">
        <v>534</v>
      </c>
      <c r="C397" s="16" t="n">
        <v>17.6</v>
      </c>
      <c r="D397" s="16" t="n">
        <v>30.5</v>
      </c>
      <c r="E397" s="6" t="s">
        <v>136</v>
      </c>
      <c r="F397" s="6" t="s">
        <v>108</v>
      </c>
      <c r="G397" s="6"/>
      <c r="H397" s="11" t="n">
        <v>31</v>
      </c>
      <c r="I397" s="15" t="n">
        <f aca="false">IF(B397&gt;0,MIN(1,H397/B397),0)</f>
        <v>0.0580524344569288</v>
      </c>
      <c r="J397" s="6" t="n">
        <f aca="false">IF(OR(E397="cesta",E397="vodný tok",E397="existujúca zástavba",E397="prístupový pás",E397="malý zvyšok"),0,IF(B397&gt;=2000,ROUND(B397/850,0),IF(E397="úzky pás (8–9 m)",0.5,1)))</f>
        <v>1</v>
      </c>
      <c r="K397" s="6" t="n">
        <f aca="false">IF(OR(G397="park + MŠ",G397="vreckový park / retencia"),0,J397)</f>
        <v>1</v>
      </c>
      <c r="L397" s="6" t="n">
        <f aca="false">IF(G397&lt;&gt;"",0,IF(E397="úzky pás (8–9 m)",1,IF(AND(OR(E397="rodinný dom",E397="veľká parcela"),B397&gt;=1100,C397&gt;=22),MAX(2,J397),J397)))</f>
        <v>1</v>
      </c>
      <c r="M397" s="6" t="n">
        <f aca="false">IF(OR(E397="cesta",E397="vodný tok",E397="existujúca zástavba",E397="prístupový pás",E397="malý zvyšok"),0,IF(B397&gt;=2000,INT(B397/300),MIN(4,MAX(1,INT(B397/300)))))</f>
        <v>1</v>
      </c>
    </row>
    <row r="398" customFormat="false" ht="15" hidden="false" customHeight="false" outlineLevel="0" collapsed="false">
      <c r="A398" s="6" t="s">
        <v>520</v>
      </c>
      <c r="B398" s="11" t="n">
        <v>465</v>
      </c>
      <c r="C398" s="16" t="n">
        <v>15.2</v>
      </c>
      <c r="D398" s="16" t="n">
        <v>30.6</v>
      </c>
      <c r="E398" s="6" t="s">
        <v>136</v>
      </c>
      <c r="F398" s="6" t="s">
        <v>108</v>
      </c>
      <c r="G398" s="6"/>
      <c r="H398" s="11" t="n">
        <v>27</v>
      </c>
      <c r="I398" s="15" t="n">
        <f aca="false">IF(B398&gt;0,MIN(1,H398/B398),0)</f>
        <v>0.0580645161290323</v>
      </c>
      <c r="J398" s="6" t="n">
        <f aca="false">IF(OR(E398="cesta",E398="vodný tok",E398="existujúca zástavba",E398="prístupový pás",E398="malý zvyšok"),0,IF(B398&gt;=2000,ROUND(B398/850,0),IF(E398="úzky pás (8–9 m)",0.5,1)))</f>
        <v>1</v>
      </c>
      <c r="K398" s="6" t="n">
        <f aca="false">IF(OR(G398="park + MŠ",G398="vreckový park / retencia"),0,J398)</f>
        <v>1</v>
      </c>
      <c r="L398" s="6" t="n">
        <f aca="false">IF(G398&lt;&gt;"",0,IF(E398="úzky pás (8–9 m)",1,IF(AND(OR(E398="rodinný dom",E398="veľká parcela"),B398&gt;=1100,C398&gt;=22),MAX(2,J398),J398)))</f>
        <v>1</v>
      </c>
      <c r="M398" s="6" t="n">
        <f aca="false">IF(OR(E398="cesta",E398="vodný tok",E398="existujúca zástavba",E398="prístupový pás",E398="malý zvyšok"),0,IF(B398&gt;=2000,INT(B398/300),MIN(4,MAX(1,INT(B398/300)))))</f>
        <v>1</v>
      </c>
    </row>
    <row r="399" customFormat="false" ht="15" hidden="false" customHeight="false" outlineLevel="0" collapsed="false">
      <c r="A399" s="6" t="s">
        <v>521</v>
      </c>
      <c r="B399" s="11" t="n">
        <v>561</v>
      </c>
      <c r="C399" s="16" t="n">
        <v>18.5</v>
      </c>
      <c r="D399" s="16" t="n">
        <v>30.6</v>
      </c>
      <c r="E399" s="6" t="s">
        <v>136</v>
      </c>
      <c r="F399" s="6" t="s">
        <v>108</v>
      </c>
      <c r="G399" s="6"/>
      <c r="H399" s="11" t="n">
        <v>33</v>
      </c>
      <c r="I399" s="15" t="n">
        <f aca="false">IF(B399&gt;0,MIN(1,H399/B399),0)</f>
        <v>0.0588235294117647</v>
      </c>
      <c r="J399" s="6" t="n">
        <f aca="false">IF(OR(E399="cesta",E399="vodný tok",E399="existujúca zástavba",E399="prístupový pás",E399="malý zvyšok"),0,IF(B399&gt;=2000,ROUND(B399/850,0),IF(E399="úzky pás (8–9 m)",0.5,1)))</f>
        <v>1</v>
      </c>
      <c r="K399" s="6" t="n">
        <f aca="false">IF(OR(G399="park + MŠ",G399="vreckový park / retencia"),0,J399)</f>
        <v>1</v>
      </c>
      <c r="L399" s="6" t="n">
        <f aca="false">IF(G399&lt;&gt;"",0,IF(E399="úzky pás (8–9 m)",1,IF(AND(OR(E399="rodinný dom",E399="veľká parcela"),B399&gt;=1100,C399&gt;=22),MAX(2,J399),J399)))</f>
        <v>1</v>
      </c>
      <c r="M399" s="6" t="n">
        <f aca="false">IF(OR(E399="cesta",E399="vodný tok",E399="existujúca zástavba",E399="prístupový pás",E399="malý zvyšok"),0,IF(B399&gt;=2000,INT(B399/300),MIN(4,MAX(1,INT(B399/300)))))</f>
        <v>1</v>
      </c>
    </row>
    <row r="400" customFormat="false" ht="15" hidden="false" customHeight="false" outlineLevel="0" collapsed="false">
      <c r="A400" s="6" t="s">
        <v>522</v>
      </c>
      <c r="B400" s="11" t="n">
        <v>400</v>
      </c>
      <c r="C400" s="16" t="n">
        <v>13.1</v>
      </c>
      <c r="D400" s="16" t="n">
        <v>30.5</v>
      </c>
      <c r="E400" s="6" t="s">
        <v>147</v>
      </c>
      <c r="F400" s="6" t="s">
        <v>108</v>
      </c>
      <c r="G400" s="6"/>
      <c r="H400" s="11" t="n">
        <v>23</v>
      </c>
      <c r="I400" s="15" t="n">
        <f aca="false">IF(B400&gt;0,MIN(1,H400/B400),0)</f>
        <v>0.0575</v>
      </c>
      <c r="J400" s="6" t="n">
        <f aca="false">IF(OR(E400="cesta",E400="vodný tok",E400="existujúca zástavba",E400="prístupový pás",E400="malý zvyšok"),0,IF(B400&gt;=2000,ROUND(B400/850,0),IF(E400="úzky pás (8–9 m)",0.5,1)))</f>
        <v>1</v>
      </c>
      <c r="K400" s="6" t="n">
        <f aca="false">IF(OR(G400="park + MŠ",G400="vreckový park / retencia"),0,J400)</f>
        <v>1</v>
      </c>
      <c r="L400" s="6" t="n">
        <f aca="false">IF(G400&lt;&gt;"",0,IF(E400="úzky pás (8–9 m)",1,IF(AND(OR(E400="rodinný dom",E400="veľká parcela"),B400&gt;=1100,C400&gt;=22),MAX(2,J400),J400)))</f>
        <v>1</v>
      </c>
      <c r="M400" s="6" t="n">
        <f aca="false">IF(OR(E400="cesta",E400="vodný tok",E400="existujúca zástavba",E400="prístupový pás",E400="malý zvyšok"),0,IF(B400&gt;=2000,INT(B400/300),MIN(4,MAX(1,INT(B400/300)))))</f>
        <v>1</v>
      </c>
    </row>
    <row r="401" customFormat="false" ht="15" hidden="false" customHeight="false" outlineLevel="0" collapsed="false">
      <c r="A401" s="6" t="s">
        <v>523</v>
      </c>
      <c r="B401" s="11" t="n">
        <v>1218</v>
      </c>
      <c r="C401" s="16" t="n">
        <v>30.4</v>
      </c>
      <c r="D401" s="16" t="n">
        <v>40.1</v>
      </c>
      <c r="E401" s="6" t="s">
        <v>136</v>
      </c>
      <c r="F401" s="6" t="s">
        <v>108</v>
      </c>
      <c r="G401" s="6"/>
      <c r="H401" s="11" t="n">
        <v>72</v>
      </c>
      <c r="I401" s="15" t="n">
        <f aca="false">IF(B401&gt;0,MIN(1,H401/B401),0)</f>
        <v>0.0591133004926108</v>
      </c>
      <c r="J401" s="6" t="n">
        <f aca="false">IF(OR(E401="cesta",E401="vodný tok",E401="existujúca zástavba",E401="prístupový pás",E401="malý zvyšok"),0,IF(B401&gt;=2000,ROUND(B401/850,0),IF(E401="úzky pás (8–9 m)",0.5,1)))</f>
        <v>1</v>
      </c>
      <c r="K401" s="6" t="n">
        <f aca="false">IF(OR(G401="park + MŠ",G401="vreckový park / retencia"),0,J401)</f>
        <v>1</v>
      </c>
      <c r="L401" s="6" t="n">
        <f aca="false">IF(G401&lt;&gt;"",0,IF(E401="úzky pás (8–9 m)",1,IF(AND(OR(E401="rodinný dom",E401="veľká parcela"),B401&gt;=1100,C401&gt;=22),MAX(2,J401),J401)))</f>
        <v>2</v>
      </c>
      <c r="M401" s="6" t="n">
        <f aca="false">IF(OR(E401="cesta",E401="vodný tok",E401="existujúca zástavba",E401="prístupový pás",E401="malý zvyšok"),0,IF(B401&gt;=2000,INT(B401/300),MIN(4,MAX(1,INT(B401/300)))))</f>
        <v>4</v>
      </c>
    </row>
    <row r="402" customFormat="false" ht="15" hidden="false" customHeight="false" outlineLevel="0" collapsed="false">
      <c r="A402" s="6" t="s">
        <v>524</v>
      </c>
      <c r="B402" s="11" t="n">
        <v>845</v>
      </c>
      <c r="C402" s="16" t="n">
        <v>27.7</v>
      </c>
      <c r="D402" s="16" t="n">
        <v>30.5</v>
      </c>
      <c r="E402" s="6" t="s">
        <v>136</v>
      </c>
      <c r="F402" s="6" t="s">
        <v>108</v>
      </c>
      <c r="G402" s="6"/>
      <c r="H402" s="11" t="n">
        <v>49</v>
      </c>
      <c r="I402" s="15" t="n">
        <f aca="false">IF(B402&gt;0,MIN(1,H402/B402),0)</f>
        <v>0.0579881656804734</v>
      </c>
      <c r="J402" s="6" t="n">
        <f aca="false">IF(OR(E402="cesta",E402="vodný tok",E402="existujúca zástavba",E402="prístupový pás",E402="malý zvyšok"),0,IF(B402&gt;=2000,ROUND(B402/850,0),IF(E402="úzky pás (8–9 m)",0.5,1)))</f>
        <v>1</v>
      </c>
      <c r="K402" s="6" t="n">
        <f aca="false">IF(OR(G402="park + MŠ",G402="vreckový park / retencia"),0,J402)</f>
        <v>1</v>
      </c>
      <c r="L402" s="6" t="n">
        <f aca="false">IF(G402&lt;&gt;"",0,IF(E402="úzky pás (8–9 m)",1,IF(AND(OR(E402="rodinný dom",E402="veľká parcela"),B402&gt;=1100,C402&gt;=22),MAX(2,J402),J402)))</f>
        <v>1</v>
      </c>
      <c r="M402" s="6" t="n">
        <f aca="false">IF(OR(E402="cesta",E402="vodný tok",E402="existujúca zástavba",E402="prístupový pás",E402="malý zvyšok"),0,IF(B402&gt;=2000,INT(B402/300),MIN(4,MAX(1,INT(B402/300)))))</f>
        <v>2</v>
      </c>
    </row>
    <row r="403" customFormat="false" ht="15" hidden="false" customHeight="false" outlineLevel="0" collapsed="false">
      <c r="A403" s="6" t="s">
        <v>525</v>
      </c>
      <c r="B403" s="11" t="n">
        <v>640</v>
      </c>
      <c r="C403" s="16" t="n">
        <v>21</v>
      </c>
      <c r="D403" s="16" t="n">
        <v>30.5</v>
      </c>
      <c r="E403" s="6" t="s">
        <v>136</v>
      </c>
      <c r="F403" s="6" t="s">
        <v>108</v>
      </c>
      <c r="G403" s="6"/>
      <c r="H403" s="11" t="n">
        <v>38</v>
      </c>
      <c r="I403" s="15" t="n">
        <f aca="false">IF(B403&gt;0,MIN(1,H403/B403),0)</f>
        <v>0.059375</v>
      </c>
      <c r="J403" s="6" t="n">
        <f aca="false">IF(OR(E403="cesta",E403="vodný tok",E403="existujúca zástavba",E403="prístupový pás",E403="malý zvyšok"),0,IF(B403&gt;=2000,ROUND(B403/850,0),IF(E403="úzky pás (8–9 m)",0.5,1)))</f>
        <v>1</v>
      </c>
      <c r="K403" s="6" t="n">
        <f aca="false">IF(OR(G403="park + MŠ",G403="vreckový park / retencia"),0,J403)</f>
        <v>1</v>
      </c>
      <c r="L403" s="6" t="n">
        <f aca="false">IF(G403&lt;&gt;"",0,IF(E403="úzky pás (8–9 m)",1,IF(AND(OR(E403="rodinný dom",E403="veľká parcela"),B403&gt;=1100,C403&gt;=22),MAX(2,J403),J403)))</f>
        <v>1</v>
      </c>
      <c r="M403" s="6" t="n">
        <f aca="false">IF(OR(E403="cesta",E403="vodný tok",E403="existujúca zástavba",E403="prístupový pás",E403="malý zvyšok"),0,IF(B403&gt;=2000,INT(B403/300),MIN(4,MAX(1,INT(B403/300)))))</f>
        <v>2</v>
      </c>
    </row>
    <row r="404" customFormat="false" ht="15" hidden="false" customHeight="false" outlineLevel="0" collapsed="false">
      <c r="A404" s="6" t="s">
        <v>526</v>
      </c>
      <c r="B404" s="11" t="n">
        <v>763</v>
      </c>
      <c r="C404" s="16" t="n">
        <v>25.1</v>
      </c>
      <c r="D404" s="16" t="n">
        <v>30.5</v>
      </c>
      <c r="E404" s="6" t="s">
        <v>136</v>
      </c>
      <c r="F404" s="6" t="s">
        <v>108</v>
      </c>
      <c r="G404" s="6"/>
      <c r="H404" s="11" t="n">
        <v>45</v>
      </c>
      <c r="I404" s="15" t="n">
        <f aca="false">IF(B404&gt;0,MIN(1,H404/B404),0)</f>
        <v>0.0589777195281782</v>
      </c>
      <c r="J404" s="6" t="n">
        <f aca="false">IF(OR(E404="cesta",E404="vodný tok",E404="existujúca zástavba",E404="prístupový pás",E404="malý zvyšok"),0,IF(B404&gt;=2000,ROUND(B404/850,0),IF(E404="úzky pás (8–9 m)",0.5,1)))</f>
        <v>1</v>
      </c>
      <c r="K404" s="6" t="n">
        <f aca="false">IF(OR(G404="park + MŠ",G404="vreckový park / retencia"),0,J404)</f>
        <v>1</v>
      </c>
      <c r="L404" s="6" t="n">
        <f aca="false">IF(G404&lt;&gt;"",0,IF(E404="úzky pás (8–9 m)",1,IF(AND(OR(E404="rodinný dom",E404="veľká parcela"),B404&gt;=1100,C404&gt;=22),MAX(2,J404),J404)))</f>
        <v>1</v>
      </c>
      <c r="M404" s="6" t="n">
        <f aca="false">IF(OR(E404="cesta",E404="vodný tok",E404="existujúca zástavba",E404="prístupový pás",E404="malý zvyšok"),0,IF(B404&gt;=2000,INT(B404/300),MIN(4,MAX(1,INT(B404/300)))))</f>
        <v>2</v>
      </c>
    </row>
    <row r="405" customFormat="false" ht="15" hidden="false" customHeight="false" outlineLevel="0" collapsed="false">
      <c r="A405" s="6" t="s">
        <v>527</v>
      </c>
      <c r="B405" s="11" t="n">
        <v>1064</v>
      </c>
      <c r="C405" s="16" t="n">
        <v>30.5</v>
      </c>
      <c r="D405" s="16" t="n">
        <v>35</v>
      </c>
      <c r="E405" s="6" t="s">
        <v>136</v>
      </c>
      <c r="F405" s="6" t="s">
        <v>108</v>
      </c>
      <c r="G405" s="6"/>
      <c r="H405" s="11" t="n">
        <v>62</v>
      </c>
      <c r="I405" s="15" t="n">
        <f aca="false">IF(B405&gt;0,MIN(1,H405/B405),0)</f>
        <v>0.0582706766917293</v>
      </c>
      <c r="J405" s="6" t="n">
        <f aca="false">IF(OR(E405="cesta",E405="vodný tok",E405="existujúca zástavba",E405="prístupový pás",E405="malý zvyšok"),0,IF(B405&gt;=2000,ROUND(B405/850,0),IF(E405="úzky pás (8–9 m)",0.5,1)))</f>
        <v>1</v>
      </c>
      <c r="K405" s="6" t="n">
        <f aca="false">IF(OR(G405="park + MŠ",G405="vreckový park / retencia"),0,J405)</f>
        <v>1</v>
      </c>
      <c r="L405" s="6" t="n">
        <f aca="false">IF(G405&lt;&gt;"",0,IF(E405="úzky pás (8–9 m)",1,IF(AND(OR(E405="rodinný dom",E405="veľká parcela"),B405&gt;=1100,C405&gt;=22),MAX(2,J405),J405)))</f>
        <v>1</v>
      </c>
      <c r="M405" s="6" t="n">
        <f aca="false">IF(OR(E405="cesta",E405="vodný tok",E405="existujúca zástavba",E405="prístupový pás",E405="malý zvyšok"),0,IF(B405&gt;=2000,INT(B405/300),MIN(4,MAX(1,INT(B405/300)))))</f>
        <v>3</v>
      </c>
    </row>
    <row r="406" customFormat="false" ht="15" hidden="false" customHeight="false" outlineLevel="0" collapsed="false">
      <c r="A406" s="6" t="s">
        <v>528</v>
      </c>
      <c r="B406" s="11" t="n">
        <v>512</v>
      </c>
      <c r="C406" s="16" t="n">
        <v>12.8</v>
      </c>
      <c r="D406" s="16" t="n">
        <v>40.2</v>
      </c>
      <c r="E406" s="6" t="s">
        <v>147</v>
      </c>
      <c r="F406" s="6" t="s">
        <v>108</v>
      </c>
      <c r="G406" s="6"/>
      <c r="H406" s="11" t="n">
        <v>0</v>
      </c>
      <c r="I406" s="15" t="n">
        <f aca="false">IF(B406&gt;0,MIN(1,H406/B406),0)</f>
        <v>0</v>
      </c>
      <c r="J406" s="6" t="n">
        <f aca="false">IF(OR(E406="cesta",E406="vodný tok",E406="existujúca zástavba",E406="prístupový pás",E406="malý zvyšok"),0,IF(B406&gt;=2000,ROUND(B406/850,0),IF(E406="úzky pás (8–9 m)",0.5,1)))</f>
        <v>1</v>
      </c>
      <c r="K406" s="6" t="n">
        <f aca="false">IF(OR(G406="park + MŠ",G406="vreckový park / retencia"),0,J406)</f>
        <v>1</v>
      </c>
      <c r="L406" s="6" t="n">
        <f aca="false">IF(G406&lt;&gt;"",0,IF(E406="úzky pás (8–9 m)",1,IF(AND(OR(E406="rodinný dom",E406="veľká parcela"),B406&gt;=1100,C406&gt;=22),MAX(2,J406),J406)))</f>
        <v>1</v>
      </c>
      <c r="M406" s="6" t="n">
        <f aca="false">IF(OR(E406="cesta",E406="vodný tok",E406="existujúca zástavba",E406="prístupový pás",E406="malý zvyšok"),0,IF(B406&gt;=2000,INT(B406/300),MIN(4,MAX(1,INT(B406/300)))))</f>
        <v>1</v>
      </c>
    </row>
    <row r="407" customFormat="false" ht="15" hidden="false" customHeight="false" outlineLevel="0" collapsed="false">
      <c r="A407" s="6" t="s">
        <v>529</v>
      </c>
      <c r="B407" s="11" t="n">
        <v>700</v>
      </c>
      <c r="C407" s="16" t="n">
        <v>17.7</v>
      </c>
      <c r="D407" s="16" t="n">
        <v>40.1</v>
      </c>
      <c r="E407" s="6" t="s">
        <v>136</v>
      </c>
      <c r="F407" s="6" t="s">
        <v>108</v>
      </c>
      <c r="G407" s="6"/>
      <c r="H407" s="11" t="n">
        <v>68</v>
      </c>
      <c r="I407" s="15" t="n">
        <f aca="false">IF(B407&gt;0,MIN(1,H407/B407),0)</f>
        <v>0.0971428571428571</v>
      </c>
      <c r="J407" s="6" t="n">
        <f aca="false">IF(OR(E407="cesta",E407="vodný tok",E407="existujúca zástavba",E407="prístupový pás",E407="malý zvyšok"),0,IF(B407&gt;=2000,ROUND(B407/850,0),IF(E407="úzky pás (8–9 m)",0.5,1)))</f>
        <v>1</v>
      </c>
      <c r="K407" s="6" t="n">
        <f aca="false">IF(OR(G407="park + MŠ",G407="vreckový park / retencia"),0,J407)</f>
        <v>1</v>
      </c>
      <c r="L407" s="6" t="n">
        <f aca="false">IF(G407&lt;&gt;"",0,IF(E407="úzky pás (8–9 m)",1,IF(AND(OR(E407="rodinný dom",E407="veľká parcela"),B407&gt;=1100,C407&gt;=22),MAX(2,J407),J407)))</f>
        <v>1</v>
      </c>
      <c r="M407" s="6" t="n">
        <f aca="false">IF(OR(E407="cesta",E407="vodný tok",E407="existujúca zástavba",E407="prístupový pás",E407="malý zvyšok"),0,IF(B407&gt;=2000,INT(B407/300),MIN(4,MAX(1,INT(B407/300)))))</f>
        <v>2</v>
      </c>
    </row>
    <row r="408" customFormat="false" ht="15" hidden="false" customHeight="false" outlineLevel="0" collapsed="false">
      <c r="A408" s="6" t="s">
        <v>530</v>
      </c>
      <c r="B408" s="11" t="n">
        <v>1817</v>
      </c>
      <c r="C408" s="16" t="n">
        <v>15.8</v>
      </c>
      <c r="D408" s="16" t="n">
        <v>329.3</v>
      </c>
      <c r="E408" s="6" t="s">
        <v>161</v>
      </c>
      <c r="F408" s="6" t="s">
        <v>108</v>
      </c>
      <c r="G408" s="6"/>
      <c r="H408" s="11" t="n">
        <v>0</v>
      </c>
      <c r="I408" s="15" t="n">
        <f aca="false">IF(B408&gt;0,MIN(1,H408/B408),0)</f>
        <v>0</v>
      </c>
      <c r="J408" s="6" t="n">
        <f aca="false">IF(OR(E408="cesta",E408="vodný tok",E408="existujúca zástavba",E408="prístupový pás",E408="malý zvyšok"),0,IF(B408&gt;=2000,ROUND(B408/850,0),IF(E408="úzky pás (8–9 m)",0.5,1)))</f>
        <v>0</v>
      </c>
      <c r="K408" s="6" t="n">
        <f aca="false">IF(OR(G408="park + MŠ",G408="vreckový park / retencia"),0,J408)</f>
        <v>0</v>
      </c>
      <c r="L408" s="6" t="n">
        <f aca="false">IF(G408&lt;&gt;"",0,IF(E408="úzky pás (8–9 m)",1,IF(AND(OR(E408="rodinný dom",E408="veľká parcela"),B408&gt;=1100,C408&gt;=22),MAX(2,J408),J408)))</f>
        <v>0</v>
      </c>
      <c r="M408" s="6" t="n">
        <f aca="false">IF(OR(E408="cesta",E408="vodný tok",E408="existujúca zástavba",E408="prístupový pás",E408="malý zvyšok"),0,IF(B408&gt;=2000,INT(B408/300),MIN(4,MAX(1,INT(B408/300)))))</f>
        <v>0</v>
      </c>
    </row>
    <row r="409" customFormat="false" ht="15" hidden="false" customHeight="false" outlineLevel="0" collapsed="false">
      <c r="A409" s="6" t="s">
        <v>531</v>
      </c>
      <c r="B409" s="11" t="n">
        <v>1126</v>
      </c>
      <c r="C409" s="16" t="n">
        <v>31.8</v>
      </c>
      <c r="D409" s="16" t="n">
        <v>35.7</v>
      </c>
      <c r="E409" s="6" t="s">
        <v>136</v>
      </c>
      <c r="F409" s="6" t="s">
        <v>108</v>
      </c>
      <c r="G409" s="6"/>
      <c r="H409" s="11" t="n">
        <v>60</v>
      </c>
      <c r="I409" s="15" t="n">
        <f aca="false">IF(B409&gt;0,MIN(1,H409/B409),0)</f>
        <v>0.0532859680284192</v>
      </c>
      <c r="J409" s="6" t="n">
        <f aca="false">IF(OR(E409="cesta",E409="vodný tok",E409="existujúca zástavba",E409="prístupový pás",E409="malý zvyšok"),0,IF(B409&gt;=2000,ROUND(B409/850,0),IF(E409="úzky pás (8–9 m)",0.5,1)))</f>
        <v>1</v>
      </c>
      <c r="K409" s="6" t="n">
        <f aca="false">IF(OR(G409="park + MŠ",G409="vreckový park / retencia"),0,J409)</f>
        <v>1</v>
      </c>
      <c r="L409" s="6" t="n">
        <f aca="false">IF(G409&lt;&gt;"",0,IF(E409="úzky pás (8–9 m)",1,IF(AND(OR(E409="rodinný dom",E409="veľká parcela"),B409&gt;=1100,C409&gt;=22),MAX(2,J409),J409)))</f>
        <v>2</v>
      </c>
      <c r="M409" s="6" t="n">
        <f aca="false">IF(OR(E409="cesta",E409="vodný tok",E409="existujúca zástavba",E409="prístupový pás",E409="malý zvyšok"),0,IF(B409&gt;=2000,INT(B409/300),MIN(4,MAX(1,INT(B409/300)))))</f>
        <v>3</v>
      </c>
    </row>
    <row r="410" customFormat="false" ht="15" hidden="false" customHeight="false" outlineLevel="0" collapsed="false">
      <c r="A410" s="6" t="s">
        <v>532</v>
      </c>
      <c r="B410" s="11" t="n">
        <v>718</v>
      </c>
      <c r="C410" s="16" t="n">
        <v>22.7</v>
      </c>
      <c r="D410" s="16" t="n">
        <v>31.8</v>
      </c>
      <c r="E410" s="6" t="s">
        <v>136</v>
      </c>
      <c r="F410" s="6" t="s">
        <v>108</v>
      </c>
      <c r="G410" s="6"/>
      <c r="H410" s="11" t="n">
        <v>40</v>
      </c>
      <c r="I410" s="15" t="n">
        <f aca="false">IF(B410&gt;0,MIN(1,H410/B410),0)</f>
        <v>0.0557103064066852</v>
      </c>
      <c r="J410" s="6" t="n">
        <f aca="false">IF(OR(E410="cesta",E410="vodný tok",E410="existujúca zástavba",E410="prístupový pás",E410="malý zvyšok"),0,IF(B410&gt;=2000,ROUND(B410/850,0),IF(E410="úzky pás (8–9 m)",0.5,1)))</f>
        <v>1</v>
      </c>
      <c r="K410" s="6" t="n">
        <f aca="false">IF(OR(G410="park + MŠ",G410="vreckový park / retencia"),0,J410)</f>
        <v>1</v>
      </c>
      <c r="L410" s="6" t="n">
        <f aca="false">IF(G410&lt;&gt;"",0,IF(E410="úzky pás (8–9 m)",1,IF(AND(OR(E410="rodinný dom",E410="veľká parcela"),B410&gt;=1100,C410&gt;=22),MAX(2,J410),J410)))</f>
        <v>1</v>
      </c>
      <c r="M410" s="6" t="n">
        <f aca="false">IF(OR(E410="cesta",E410="vodný tok",E410="existujúca zástavba",E410="prístupový pás",E410="malý zvyšok"),0,IF(B410&gt;=2000,INT(B410/300),MIN(4,MAX(1,INT(B410/300)))))</f>
        <v>2</v>
      </c>
    </row>
    <row r="411" customFormat="false" ht="15" hidden="false" customHeight="false" outlineLevel="0" collapsed="false">
      <c r="A411" s="6" t="s">
        <v>533</v>
      </c>
      <c r="B411" s="11" t="n">
        <v>851</v>
      </c>
      <c r="C411" s="16" t="n">
        <v>26.8</v>
      </c>
      <c r="D411" s="16" t="n">
        <v>31.8</v>
      </c>
      <c r="E411" s="6" t="s">
        <v>136</v>
      </c>
      <c r="F411" s="6" t="s">
        <v>108</v>
      </c>
      <c r="G411" s="6"/>
      <c r="H411" s="11" t="n">
        <v>48</v>
      </c>
      <c r="I411" s="15" t="n">
        <f aca="false">IF(B411&gt;0,MIN(1,H411/B411),0)</f>
        <v>0.0564042303172738</v>
      </c>
      <c r="J411" s="6" t="n">
        <f aca="false">IF(OR(E411="cesta",E411="vodný tok",E411="existujúca zástavba",E411="prístupový pás",E411="malý zvyšok"),0,IF(B411&gt;=2000,ROUND(B411/850,0),IF(E411="úzky pás (8–9 m)",0.5,1)))</f>
        <v>1</v>
      </c>
      <c r="K411" s="6" t="n">
        <f aca="false">IF(OR(G411="park + MŠ",G411="vreckový park / retencia"),0,J411)</f>
        <v>1</v>
      </c>
      <c r="L411" s="6" t="n">
        <f aca="false">IF(G411&lt;&gt;"",0,IF(E411="úzky pás (8–9 m)",1,IF(AND(OR(E411="rodinný dom",E411="veľká parcela"),B411&gt;=1100,C411&gt;=22),MAX(2,J411),J411)))</f>
        <v>1</v>
      </c>
      <c r="M411" s="6" t="n">
        <f aca="false">IF(OR(E411="cesta",E411="vodný tok",E411="existujúca zástavba",E411="prístupový pás",E411="malý zvyšok"),0,IF(B411&gt;=2000,INT(B411/300),MIN(4,MAX(1,INT(B411/300)))))</f>
        <v>2</v>
      </c>
    </row>
    <row r="412" customFormat="false" ht="15" hidden="false" customHeight="false" outlineLevel="0" collapsed="false">
      <c r="A412" s="6" t="s">
        <v>534</v>
      </c>
      <c r="B412" s="11" t="n">
        <v>1831</v>
      </c>
      <c r="C412" s="16" t="n">
        <v>31.7</v>
      </c>
      <c r="D412" s="16" t="n">
        <v>57.7</v>
      </c>
      <c r="E412" s="6" t="s">
        <v>136</v>
      </c>
      <c r="F412" s="6" t="s">
        <v>108</v>
      </c>
      <c r="G412" s="6"/>
      <c r="H412" s="11" t="n">
        <v>103</v>
      </c>
      <c r="I412" s="15" t="n">
        <f aca="false">IF(B412&gt;0,MIN(1,H412/B412),0)</f>
        <v>0.0562534134352813</v>
      </c>
      <c r="J412" s="6" t="n">
        <f aca="false">IF(OR(E412="cesta",E412="vodný tok",E412="existujúca zástavba",E412="prístupový pás",E412="malý zvyšok"),0,IF(B412&gt;=2000,ROUND(B412/850,0),IF(E412="úzky pás (8–9 m)",0.5,1)))</f>
        <v>1</v>
      </c>
      <c r="K412" s="6" t="n">
        <f aca="false">IF(OR(G412="park + MŠ",G412="vreckový park / retencia"),0,J412)</f>
        <v>1</v>
      </c>
      <c r="L412" s="6" t="n">
        <f aca="false">IF(G412&lt;&gt;"",0,IF(E412="úzky pás (8–9 m)",1,IF(AND(OR(E412="rodinný dom",E412="veľká parcela"),B412&gt;=1100,C412&gt;=22),MAX(2,J412),J412)))</f>
        <v>2</v>
      </c>
      <c r="M412" s="6" t="n">
        <f aca="false">IF(OR(E412="cesta",E412="vodný tok",E412="existujúca zástavba",E412="prístupový pás",E412="malý zvyšok"),0,IF(B412&gt;=2000,INT(B412/300),MIN(4,MAX(1,INT(B412/300)))))</f>
        <v>4</v>
      </c>
    </row>
    <row r="413" customFormat="false" ht="15" hidden="false" customHeight="false" outlineLevel="0" collapsed="false">
      <c r="A413" s="6" t="s">
        <v>535</v>
      </c>
      <c r="B413" s="11" t="n">
        <v>766</v>
      </c>
      <c r="C413" s="16" t="n">
        <v>24.1</v>
      </c>
      <c r="D413" s="16" t="n">
        <v>31.8</v>
      </c>
      <c r="E413" s="6" t="s">
        <v>136</v>
      </c>
      <c r="F413" s="6" t="s">
        <v>108</v>
      </c>
      <c r="G413" s="6"/>
      <c r="H413" s="11" t="n">
        <v>43</v>
      </c>
      <c r="I413" s="15" t="n">
        <f aca="false">IF(B413&gt;0,MIN(1,H413/B413),0)</f>
        <v>0.056135770234987</v>
      </c>
      <c r="J413" s="6" t="n">
        <f aca="false">IF(OR(E413="cesta",E413="vodný tok",E413="existujúca zástavba",E413="prístupový pás",E413="malý zvyšok"),0,IF(B413&gt;=2000,ROUND(B413/850,0),IF(E413="úzky pás (8–9 m)",0.5,1)))</f>
        <v>1</v>
      </c>
      <c r="K413" s="6" t="n">
        <f aca="false">IF(OR(G413="park + MŠ",G413="vreckový park / retencia"),0,J413)</f>
        <v>1</v>
      </c>
      <c r="L413" s="6" t="n">
        <f aca="false">IF(G413&lt;&gt;"",0,IF(E413="úzky pás (8–9 m)",1,IF(AND(OR(E413="rodinný dom",E413="veľká parcela"),B413&gt;=1100,C413&gt;=22),MAX(2,J413),J413)))</f>
        <v>1</v>
      </c>
      <c r="M413" s="6" t="n">
        <f aca="false">IF(OR(E413="cesta",E413="vodný tok",E413="existujúca zástavba",E413="prístupový pás",E413="malý zvyšok"),0,IF(B413&gt;=2000,INT(B413/300),MIN(4,MAX(1,INT(B413/300)))))</f>
        <v>2</v>
      </c>
    </row>
    <row r="414" customFormat="false" ht="15" hidden="false" customHeight="false" outlineLevel="0" collapsed="false">
      <c r="A414" s="6" t="s">
        <v>536</v>
      </c>
      <c r="B414" s="11" t="n">
        <v>490</v>
      </c>
      <c r="C414" s="16" t="n">
        <v>15.5</v>
      </c>
      <c r="D414" s="16" t="n">
        <v>31.8</v>
      </c>
      <c r="E414" s="6" t="s">
        <v>136</v>
      </c>
      <c r="F414" s="6" t="s">
        <v>108</v>
      </c>
      <c r="G414" s="6"/>
      <c r="H414" s="11" t="n">
        <v>28</v>
      </c>
      <c r="I414" s="15" t="n">
        <f aca="false">IF(B414&gt;0,MIN(1,H414/B414),0)</f>
        <v>0.0571428571428571</v>
      </c>
      <c r="J414" s="6" t="n">
        <f aca="false">IF(OR(E414="cesta",E414="vodný tok",E414="existujúca zástavba",E414="prístupový pás",E414="malý zvyšok"),0,IF(B414&gt;=2000,ROUND(B414/850,0),IF(E414="úzky pás (8–9 m)",0.5,1)))</f>
        <v>1</v>
      </c>
      <c r="K414" s="6" t="n">
        <f aca="false">IF(OR(G414="park + MŠ",G414="vreckový park / retencia"),0,J414)</f>
        <v>1</v>
      </c>
      <c r="L414" s="6" t="n">
        <f aca="false">IF(G414&lt;&gt;"",0,IF(E414="úzky pás (8–9 m)",1,IF(AND(OR(E414="rodinný dom",E414="veľká parcela"),B414&gt;=1100,C414&gt;=22),MAX(2,J414),J414)))</f>
        <v>1</v>
      </c>
      <c r="M414" s="6" t="n">
        <f aca="false">IF(OR(E414="cesta",E414="vodný tok",E414="existujúca zástavba",E414="prístupový pás",E414="malý zvyšok"),0,IF(B414&gt;=2000,INT(B414/300),MIN(4,MAX(1,INT(B414/300)))))</f>
        <v>1</v>
      </c>
    </row>
    <row r="415" customFormat="false" ht="15" hidden="false" customHeight="false" outlineLevel="0" collapsed="false">
      <c r="A415" s="6" t="s">
        <v>537</v>
      </c>
      <c r="B415" s="11" t="n">
        <v>1038</v>
      </c>
      <c r="C415" s="16" t="n">
        <v>31.8</v>
      </c>
      <c r="D415" s="16" t="n">
        <v>32.8</v>
      </c>
      <c r="E415" s="6" t="s">
        <v>136</v>
      </c>
      <c r="F415" s="6" t="s">
        <v>108</v>
      </c>
      <c r="G415" s="6"/>
      <c r="H415" s="11" t="n">
        <v>58</v>
      </c>
      <c r="I415" s="15" t="n">
        <f aca="false">IF(B415&gt;0,MIN(1,H415/B415),0)</f>
        <v>0.0558766859344894</v>
      </c>
      <c r="J415" s="6" t="n">
        <f aca="false">IF(OR(E415="cesta",E415="vodný tok",E415="existujúca zástavba",E415="prístupový pás",E415="malý zvyšok"),0,IF(B415&gt;=2000,ROUND(B415/850,0),IF(E415="úzky pás (8–9 m)",0.5,1)))</f>
        <v>1</v>
      </c>
      <c r="K415" s="6" t="n">
        <f aca="false">IF(OR(G415="park + MŠ",G415="vreckový park / retencia"),0,J415)</f>
        <v>1</v>
      </c>
      <c r="L415" s="6" t="n">
        <f aca="false">IF(G415&lt;&gt;"",0,IF(E415="úzky pás (8–9 m)",1,IF(AND(OR(E415="rodinný dom",E415="veľká parcela"),B415&gt;=1100,C415&gt;=22),MAX(2,J415),J415)))</f>
        <v>1</v>
      </c>
      <c r="M415" s="6" t="n">
        <f aca="false">IF(OR(E415="cesta",E415="vodný tok",E415="existujúca zástavba",E415="prístupový pás",E415="malý zvyšok"),0,IF(B415&gt;=2000,INT(B415/300),MIN(4,MAX(1,INT(B415/300)))))</f>
        <v>3</v>
      </c>
    </row>
    <row r="416" customFormat="false" ht="15" hidden="false" customHeight="false" outlineLevel="0" collapsed="false">
      <c r="A416" s="6" t="s">
        <v>538</v>
      </c>
      <c r="B416" s="11" t="n">
        <v>496</v>
      </c>
      <c r="C416" s="16" t="n">
        <v>15.7</v>
      </c>
      <c r="D416" s="16" t="n">
        <v>31.8</v>
      </c>
      <c r="E416" s="6" t="s">
        <v>136</v>
      </c>
      <c r="F416" s="6" t="s">
        <v>108</v>
      </c>
      <c r="G416" s="6"/>
      <c r="H416" s="11" t="n">
        <v>28</v>
      </c>
      <c r="I416" s="15" t="n">
        <f aca="false">IF(B416&gt;0,MIN(1,H416/B416),0)</f>
        <v>0.0564516129032258</v>
      </c>
      <c r="J416" s="6" t="n">
        <f aca="false">IF(OR(E416="cesta",E416="vodný tok",E416="existujúca zástavba",E416="prístupový pás",E416="malý zvyšok"),0,IF(B416&gt;=2000,ROUND(B416/850,0),IF(E416="úzky pás (8–9 m)",0.5,1)))</f>
        <v>1</v>
      </c>
      <c r="K416" s="6" t="n">
        <f aca="false">IF(OR(G416="park + MŠ",G416="vreckový park / retencia"),0,J416)</f>
        <v>1</v>
      </c>
      <c r="L416" s="6" t="n">
        <f aca="false">IF(G416&lt;&gt;"",0,IF(E416="úzky pás (8–9 m)",1,IF(AND(OR(E416="rodinný dom",E416="veľká parcela"),B416&gt;=1100,C416&gt;=22),MAX(2,J416),J416)))</f>
        <v>1</v>
      </c>
      <c r="M416" s="6" t="n">
        <f aca="false">IF(OR(E416="cesta",E416="vodný tok",E416="existujúca zástavba",E416="prístupový pás",E416="malý zvyšok"),0,IF(B416&gt;=2000,INT(B416/300),MIN(4,MAX(1,INT(B416/300)))))</f>
        <v>1</v>
      </c>
    </row>
    <row r="417" customFormat="false" ht="15" hidden="false" customHeight="false" outlineLevel="0" collapsed="false">
      <c r="A417" s="6" t="s">
        <v>539</v>
      </c>
      <c r="B417" s="11" t="n">
        <v>845</v>
      </c>
      <c r="C417" s="16" t="n">
        <v>26.6</v>
      </c>
      <c r="D417" s="16" t="n">
        <v>31.7</v>
      </c>
      <c r="E417" s="6" t="s">
        <v>136</v>
      </c>
      <c r="F417" s="6" t="s">
        <v>108</v>
      </c>
      <c r="G417" s="6"/>
      <c r="H417" s="11" t="n">
        <v>48</v>
      </c>
      <c r="I417" s="15" t="n">
        <f aca="false">IF(B417&gt;0,MIN(1,H417/B417),0)</f>
        <v>0.0568047337278107</v>
      </c>
      <c r="J417" s="6" t="n">
        <f aca="false">IF(OR(E417="cesta",E417="vodný tok",E417="existujúca zástavba",E417="prístupový pás",E417="malý zvyšok"),0,IF(B417&gt;=2000,ROUND(B417/850,0),IF(E417="úzky pás (8–9 m)",0.5,1)))</f>
        <v>1</v>
      </c>
      <c r="K417" s="6" t="n">
        <f aca="false">IF(OR(G417="park + MŠ",G417="vreckový park / retencia"),0,J417)</f>
        <v>1</v>
      </c>
      <c r="L417" s="6" t="n">
        <f aca="false">IF(G417&lt;&gt;"",0,IF(E417="úzky pás (8–9 m)",1,IF(AND(OR(E417="rodinný dom",E417="veľká parcela"),B417&gt;=1100,C417&gt;=22),MAX(2,J417),J417)))</f>
        <v>1</v>
      </c>
      <c r="M417" s="6" t="n">
        <f aca="false">IF(OR(E417="cesta",E417="vodný tok",E417="existujúca zástavba",E417="prístupový pás",E417="malý zvyšok"),0,IF(B417&gt;=2000,INT(B417/300),MIN(4,MAX(1,INT(B417/300)))))</f>
        <v>2</v>
      </c>
    </row>
    <row r="418" customFormat="false" ht="15" hidden="false" customHeight="false" outlineLevel="0" collapsed="false">
      <c r="A418" s="6" t="s">
        <v>540</v>
      </c>
      <c r="B418" s="11" t="n">
        <v>1466</v>
      </c>
      <c r="C418" s="16" t="n">
        <v>31.8</v>
      </c>
      <c r="D418" s="16" t="n">
        <v>46.2</v>
      </c>
      <c r="E418" s="6" t="s">
        <v>136</v>
      </c>
      <c r="F418" s="6" t="s">
        <v>108</v>
      </c>
      <c r="G418" s="6"/>
      <c r="H418" s="11" t="n">
        <v>82</v>
      </c>
      <c r="I418" s="15" t="n">
        <f aca="false">IF(B418&gt;0,MIN(1,H418/B418),0)</f>
        <v>0.0559345156889495</v>
      </c>
      <c r="J418" s="6" t="n">
        <f aca="false">IF(OR(E418="cesta",E418="vodný tok",E418="existujúca zástavba",E418="prístupový pás",E418="malý zvyšok"),0,IF(B418&gt;=2000,ROUND(B418/850,0),IF(E418="úzky pás (8–9 m)",0.5,1)))</f>
        <v>1</v>
      </c>
      <c r="K418" s="6" t="n">
        <f aca="false">IF(OR(G418="park + MŠ",G418="vreckový park / retencia"),0,J418)</f>
        <v>1</v>
      </c>
      <c r="L418" s="6" t="n">
        <f aca="false">IF(G418&lt;&gt;"",0,IF(E418="úzky pás (8–9 m)",1,IF(AND(OR(E418="rodinný dom",E418="veľká parcela"),B418&gt;=1100,C418&gt;=22),MAX(2,J418),J418)))</f>
        <v>2</v>
      </c>
      <c r="M418" s="6" t="n">
        <f aca="false">IF(OR(E418="cesta",E418="vodný tok",E418="existujúca zástavba",E418="prístupový pás",E418="malý zvyšok"),0,IF(B418&gt;=2000,INT(B418/300),MIN(4,MAX(1,INT(B418/300)))))</f>
        <v>4</v>
      </c>
    </row>
    <row r="419" customFormat="false" ht="15" hidden="false" customHeight="false" outlineLevel="0" collapsed="false">
      <c r="A419" s="6" t="s">
        <v>541</v>
      </c>
      <c r="B419" s="11" t="n">
        <v>622</v>
      </c>
      <c r="C419" s="16" t="n">
        <v>23.9</v>
      </c>
      <c r="D419" s="16" t="n">
        <v>31.9</v>
      </c>
      <c r="E419" s="6" t="s">
        <v>136</v>
      </c>
      <c r="F419" s="6" t="s">
        <v>108</v>
      </c>
      <c r="G419" s="6"/>
      <c r="H419" s="11" t="n">
        <v>51</v>
      </c>
      <c r="I419" s="15" t="n">
        <f aca="false">IF(B419&gt;0,MIN(1,H419/B419),0)</f>
        <v>0.0819935691318328</v>
      </c>
      <c r="J419" s="6" t="n">
        <f aca="false">IF(OR(E419="cesta",E419="vodný tok",E419="existujúca zástavba",E419="prístupový pás",E419="malý zvyšok"),0,IF(B419&gt;=2000,ROUND(B419/850,0),IF(E419="úzky pás (8–9 m)",0.5,1)))</f>
        <v>1</v>
      </c>
      <c r="K419" s="6" t="n">
        <f aca="false">IF(OR(G419="park + MŠ",G419="vreckový park / retencia"),0,J419)</f>
        <v>1</v>
      </c>
      <c r="L419" s="6" t="n">
        <f aca="false">IF(G419&lt;&gt;"",0,IF(E419="úzky pás (8–9 m)",1,IF(AND(OR(E419="rodinný dom",E419="veľká parcela"),B419&gt;=1100,C419&gt;=22),MAX(2,J419),J419)))</f>
        <v>1</v>
      </c>
      <c r="M419" s="6" t="n">
        <f aca="false">IF(OR(E419="cesta",E419="vodný tok",E419="existujúca zástavba",E419="prístupový pás",E419="malý zvyšok"),0,IF(B419&gt;=2000,INT(B419/300),MIN(4,MAX(1,INT(B419/300)))))</f>
        <v>2</v>
      </c>
    </row>
    <row r="420" customFormat="false" ht="15" hidden="false" customHeight="false" outlineLevel="0" collapsed="false">
      <c r="A420" s="6" t="s">
        <v>542</v>
      </c>
      <c r="B420" s="11" t="n">
        <v>1032</v>
      </c>
      <c r="C420" s="16" t="n">
        <v>28.4</v>
      </c>
      <c r="D420" s="16" t="n">
        <v>48.5</v>
      </c>
      <c r="E420" s="6" t="s">
        <v>136</v>
      </c>
      <c r="F420" s="6" t="s">
        <v>108</v>
      </c>
      <c r="G420" s="6"/>
      <c r="H420" s="11" t="n">
        <v>0</v>
      </c>
      <c r="I420" s="15" t="n">
        <f aca="false">IF(B420&gt;0,MIN(1,H420/B420),0)</f>
        <v>0</v>
      </c>
      <c r="J420" s="6" t="n">
        <f aca="false">IF(OR(E420="cesta",E420="vodný tok",E420="existujúca zástavba",E420="prístupový pás",E420="malý zvyšok"),0,IF(B420&gt;=2000,ROUND(B420/850,0),IF(E420="úzky pás (8–9 m)",0.5,1)))</f>
        <v>1</v>
      </c>
      <c r="K420" s="6" t="n">
        <f aca="false">IF(OR(G420="park + MŠ",G420="vreckový park / retencia"),0,J420)</f>
        <v>1</v>
      </c>
      <c r="L420" s="6" t="n">
        <f aca="false">IF(G420&lt;&gt;"",0,IF(E420="úzky pás (8–9 m)",1,IF(AND(OR(E420="rodinný dom",E420="veľká parcela"),B420&gt;=1100,C420&gt;=22),MAX(2,J420),J420)))</f>
        <v>1</v>
      </c>
      <c r="M420" s="6" t="n">
        <f aca="false">IF(OR(E420="cesta",E420="vodný tok",E420="existujúca zástavba",E420="prístupový pás",E420="malý zvyšok"),0,IF(B420&gt;=2000,INT(B420/300),MIN(4,MAX(1,INT(B420/300)))))</f>
        <v>3</v>
      </c>
    </row>
    <row r="421" customFormat="false" ht="15" hidden="false" customHeight="false" outlineLevel="0" collapsed="false">
      <c r="A421" s="6" t="s">
        <v>543</v>
      </c>
      <c r="B421" s="11" t="n">
        <v>461</v>
      </c>
      <c r="C421" s="16" t="n">
        <v>15.3</v>
      </c>
      <c r="D421" s="16" t="n">
        <v>33.7</v>
      </c>
      <c r="E421" s="6" t="s">
        <v>136</v>
      </c>
      <c r="F421" s="6" t="s">
        <v>108</v>
      </c>
      <c r="G421" s="6"/>
      <c r="H421" s="11" t="n">
        <v>68</v>
      </c>
      <c r="I421" s="15" t="n">
        <f aca="false">IF(B421&gt;0,MIN(1,H421/B421),0)</f>
        <v>0.147505422993492</v>
      </c>
      <c r="J421" s="6" t="n">
        <f aca="false">IF(OR(E421="cesta",E421="vodný tok",E421="existujúca zástavba",E421="prístupový pás",E421="malý zvyšok"),0,IF(B421&gt;=2000,ROUND(B421/850,0),IF(E421="úzky pás (8–9 m)",0.5,1)))</f>
        <v>1</v>
      </c>
      <c r="K421" s="6" t="n">
        <f aca="false">IF(OR(G421="park + MŠ",G421="vreckový park / retencia"),0,J421)</f>
        <v>1</v>
      </c>
      <c r="L421" s="6" t="n">
        <f aca="false">IF(G421&lt;&gt;"",0,IF(E421="úzky pás (8–9 m)",1,IF(AND(OR(E421="rodinný dom",E421="veľká parcela"),B421&gt;=1100,C421&gt;=22),MAX(2,J421),J421)))</f>
        <v>1</v>
      </c>
      <c r="M421" s="6" t="n">
        <f aca="false">IF(OR(E421="cesta",E421="vodný tok",E421="existujúca zástavba",E421="prístupový pás",E421="malý zvyšok"),0,IF(B421&gt;=2000,INT(B421/300),MIN(4,MAX(1,INT(B421/300)))))</f>
        <v>1</v>
      </c>
    </row>
    <row r="422" customFormat="false" ht="15" hidden="false" customHeight="false" outlineLevel="0" collapsed="false">
      <c r="A422" s="6" t="s">
        <v>544</v>
      </c>
      <c r="B422" s="11" t="n">
        <v>1574</v>
      </c>
      <c r="C422" s="16" t="n">
        <v>31.7</v>
      </c>
      <c r="D422" s="16" t="n">
        <v>56.1</v>
      </c>
      <c r="E422" s="6" t="s">
        <v>136</v>
      </c>
      <c r="F422" s="6" t="s">
        <v>108</v>
      </c>
      <c r="G422" s="6"/>
      <c r="H422" s="11" t="n">
        <v>88</v>
      </c>
      <c r="I422" s="15" t="n">
        <f aca="false">IF(B422&gt;0,MIN(1,H422/B422),0)</f>
        <v>0.0559085133418043</v>
      </c>
      <c r="J422" s="6" t="n">
        <f aca="false">IF(OR(E422="cesta",E422="vodný tok",E422="existujúca zástavba",E422="prístupový pás",E422="malý zvyšok"),0,IF(B422&gt;=2000,ROUND(B422/850,0),IF(E422="úzky pás (8–9 m)",0.5,1)))</f>
        <v>1</v>
      </c>
      <c r="K422" s="6" t="n">
        <f aca="false">IF(OR(G422="park + MŠ",G422="vreckový park / retencia"),0,J422)</f>
        <v>1</v>
      </c>
      <c r="L422" s="6" t="n">
        <f aca="false">IF(G422&lt;&gt;"",0,IF(E422="úzky pás (8–9 m)",1,IF(AND(OR(E422="rodinný dom",E422="veľká parcela"),B422&gt;=1100,C422&gt;=22),MAX(2,J422),J422)))</f>
        <v>2</v>
      </c>
      <c r="M422" s="6" t="n">
        <f aca="false">IF(OR(E422="cesta",E422="vodný tok",E422="existujúca zástavba",E422="prístupový pás",E422="malý zvyšok"),0,IF(B422&gt;=2000,INT(B422/300),MIN(4,MAX(1,INT(B422/300)))))</f>
        <v>4</v>
      </c>
    </row>
    <row r="423" customFormat="false" ht="15" hidden="false" customHeight="false" outlineLevel="0" collapsed="false">
      <c r="A423" s="6" t="s">
        <v>545</v>
      </c>
      <c r="B423" s="11" t="n">
        <v>670</v>
      </c>
      <c r="C423" s="16" t="n">
        <v>21.1</v>
      </c>
      <c r="D423" s="16" t="n">
        <v>31.8</v>
      </c>
      <c r="E423" s="6" t="s">
        <v>136</v>
      </c>
      <c r="F423" s="6" t="s">
        <v>108</v>
      </c>
      <c r="G423" s="6"/>
      <c r="H423" s="11" t="n">
        <v>38</v>
      </c>
      <c r="I423" s="15" t="n">
        <f aca="false">IF(B423&gt;0,MIN(1,H423/B423),0)</f>
        <v>0.0567164179104478</v>
      </c>
      <c r="J423" s="6" t="n">
        <f aca="false">IF(OR(E423="cesta",E423="vodný tok",E423="existujúca zástavba",E423="prístupový pás",E423="malý zvyšok"),0,IF(B423&gt;=2000,ROUND(B423/850,0),IF(E423="úzky pás (8–9 m)",0.5,1)))</f>
        <v>1</v>
      </c>
      <c r="K423" s="6" t="n">
        <f aca="false">IF(OR(G423="park + MŠ",G423="vreckový park / retencia"),0,J423)</f>
        <v>1</v>
      </c>
      <c r="L423" s="6" t="n">
        <f aca="false">IF(G423&lt;&gt;"",0,IF(E423="úzky pás (8–9 m)",1,IF(AND(OR(E423="rodinný dom",E423="veľká parcela"),B423&gt;=1100,C423&gt;=22),MAX(2,J423),J423)))</f>
        <v>1</v>
      </c>
      <c r="M423" s="6" t="n">
        <f aca="false">IF(OR(E423="cesta",E423="vodný tok",E423="existujúca zástavba",E423="prístupový pás",E423="malý zvyšok"),0,IF(B423&gt;=2000,INT(B423/300),MIN(4,MAX(1,INT(B423/300)))))</f>
        <v>2</v>
      </c>
    </row>
    <row r="424" customFormat="false" ht="15" hidden="false" customHeight="false" outlineLevel="0" collapsed="false">
      <c r="A424" s="6" t="s">
        <v>546</v>
      </c>
      <c r="B424" s="11" t="n">
        <v>477</v>
      </c>
      <c r="C424" s="16" t="n">
        <v>15</v>
      </c>
      <c r="D424" s="16" t="n">
        <v>31.8</v>
      </c>
      <c r="E424" s="6" t="s">
        <v>136</v>
      </c>
      <c r="F424" s="6" t="s">
        <v>108</v>
      </c>
      <c r="G424" s="6"/>
      <c r="H424" s="11" t="n">
        <v>27</v>
      </c>
      <c r="I424" s="15" t="n">
        <f aca="false">IF(B424&gt;0,MIN(1,H424/B424),0)</f>
        <v>0.0566037735849057</v>
      </c>
      <c r="J424" s="6" t="n">
        <f aca="false">IF(OR(E424="cesta",E424="vodný tok",E424="existujúca zástavba",E424="prístupový pás",E424="malý zvyšok"),0,IF(B424&gt;=2000,ROUND(B424/850,0),IF(E424="úzky pás (8–9 m)",0.5,1)))</f>
        <v>1</v>
      </c>
      <c r="K424" s="6" t="n">
        <f aca="false">IF(OR(G424="park + MŠ",G424="vreckový park / retencia"),0,J424)</f>
        <v>1</v>
      </c>
      <c r="L424" s="6" t="n">
        <f aca="false">IF(G424&lt;&gt;"",0,IF(E424="úzky pás (8–9 m)",1,IF(AND(OR(E424="rodinný dom",E424="veľká parcela"),B424&gt;=1100,C424&gt;=22),MAX(2,J424),J424)))</f>
        <v>1</v>
      </c>
      <c r="M424" s="6" t="n">
        <f aca="false">IF(OR(E424="cesta",E424="vodný tok",E424="existujúca zástavba",E424="prístupový pás",E424="malý zvyšok"),0,IF(B424&gt;=2000,INT(B424/300),MIN(4,MAX(1,INT(B424/300)))))</f>
        <v>1</v>
      </c>
    </row>
    <row r="425" customFormat="false" ht="15" hidden="false" customHeight="false" outlineLevel="0" collapsed="false">
      <c r="A425" s="6" t="s">
        <v>547</v>
      </c>
      <c r="B425" s="11" t="n">
        <v>1163</v>
      </c>
      <c r="C425" s="16" t="n">
        <v>31.8</v>
      </c>
      <c r="D425" s="16" t="n">
        <v>36.8</v>
      </c>
      <c r="E425" s="6" t="s">
        <v>136</v>
      </c>
      <c r="F425" s="6" t="s">
        <v>108</v>
      </c>
      <c r="G425" s="6"/>
      <c r="H425" s="11" t="n">
        <v>66</v>
      </c>
      <c r="I425" s="15" t="n">
        <f aca="false">IF(B425&gt;0,MIN(1,H425/B425),0)</f>
        <v>0.056749785038693</v>
      </c>
      <c r="J425" s="6" t="n">
        <f aca="false">IF(OR(E425="cesta",E425="vodný tok",E425="existujúca zástavba",E425="prístupový pás",E425="malý zvyšok"),0,IF(B425&gt;=2000,ROUND(B425/850,0),IF(E425="úzky pás (8–9 m)",0.5,1)))</f>
        <v>1</v>
      </c>
      <c r="K425" s="6" t="n">
        <f aca="false">IF(OR(G425="park + MŠ",G425="vreckový park / retencia"),0,J425)</f>
        <v>1</v>
      </c>
      <c r="L425" s="6" t="n">
        <f aca="false">IF(G425&lt;&gt;"",0,IF(E425="úzky pás (8–9 m)",1,IF(AND(OR(E425="rodinný dom",E425="veľká parcela"),B425&gt;=1100,C425&gt;=22),MAX(2,J425),J425)))</f>
        <v>2</v>
      </c>
      <c r="M425" s="6" t="n">
        <f aca="false">IF(OR(E425="cesta",E425="vodný tok",E425="existujúca zástavba",E425="prístupový pás",E425="malý zvyšok"),0,IF(B425&gt;=2000,INT(B425/300),MIN(4,MAX(1,INT(B425/300)))))</f>
        <v>3</v>
      </c>
    </row>
    <row r="426" customFormat="false" ht="15" hidden="false" customHeight="false" outlineLevel="0" collapsed="false">
      <c r="A426" s="6" t="s">
        <v>548</v>
      </c>
      <c r="B426" s="11" t="n">
        <v>534</v>
      </c>
      <c r="C426" s="16" t="n">
        <v>16.9</v>
      </c>
      <c r="D426" s="16" t="n">
        <v>31.8</v>
      </c>
      <c r="E426" s="6" t="s">
        <v>136</v>
      </c>
      <c r="F426" s="6" t="s">
        <v>108</v>
      </c>
      <c r="G426" s="6"/>
      <c r="H426" s="11" t="n">
        <v>30</v>
      </c>
      <c r="I426" s="15" t="n">
        <f aca="false">IF(B426&gt;0,MIN(1,H426/B426),0)</f>
        <v>0.0561797752808989</v>
      </c>
      <c r="J426" s="6" t="n">
        <f aca="false">IF(OR(E426="cesta",E426="vodný tok",E426="existujúca zástavba",E426="prístupový pás",E426="malý zvyšok"),0,IF(B426&gt;=2000,ROUND(B426/850,0),IF(E426="úzky pás (8–9 m)",0.5,1)))</f>
        <v>1</v>
      </c>
      <c r="K426" s="6" t="n">
        <f aca="false">IF(OR(G426="park + MŠ",G426="vreckový park / retencia"),0,J426)</f>
        <v>1</v>
      </c>
      <c r="L426" s="6" t="n">
        <f aca="false">IF(G426&lt;&gt;"",0,IF(E426="úzky pás (8–9 m)",1,IF(AND(OR(E426="rodinný dom",E426="veľká parcela"),B426&gt;=1100,C426&gt;=22),MAX(2,J426),J426)))</f>
        <v>1</v>
      </c>
      <c r="M426" s="6" t="n">
        <f aca="false">IF(OR(E426="cesta",E426="vodný tok",E426="existujúca zástavba",E426="prístupový pás",E426="malý zvyšok"),0,IF(B426&gt;=2000,INT(B426/300),MIN(4,MAX(1,INT(B426/300)))))</f>
        <v>1</v>
      </c>
    </row>
    <row r="427" customFormat="false" ht="15" hidden="false" customHeight="false" outlineLevel="0" collapsed="false">
      <c r="A427" s="6" t="s">
        <v>549</v>
      </c>
      <c r="B427" s="11" t="n">
        <v>617</v>
      </c>
      <c r="C427" s="16" t="n">
        <v>19.4</v>
      </c>
      <c r="D427" s="16" t="n">
        <v>31.8</v>
      </c>
      <c r="E427" s="6" t="s">
        <v>136</v>
      </c>
      <c r="F427" s="6" t="s">
        <v>108</v>
      </c>
      <c r="G427" s="6"/>
      <c r="H427" s="11" t="n">
        <v>35</v>
      </c>
      <c r="I427" s="15" t="n">
        <f aca="false">IF(B427&gt;0,MIN(1,H427/B427),0)</f>
        <v>0.0567260940032415</v>
      </c>
      <c r="J427" s="6" t="n">
        <f aca="false">IF(OR(E427="cesta",E427="vodný tok",E427="existujúca zástavba",E427="prístupový pás",E427="malý zvyšok"),0,IF(B427&gt;=2000,ROUND(B427/850,0),IF(E427="úzky pás (8–9 m)",0.5,1)))</f>
        <v>1</v>
      </c>
      <c r="K427" s="6" t="n">
        <f aca="false">IF(OR(G427="park + MŠ",G427="vreckový park / retencia"),0,J427)</f>
        <v>1</v>
      </c>
      <c r="L427" s="6" t="n">
        <f aca="false">IF(G427&lt;&gt;"",0,IF(E427="úzky pás (8–9 m)",1,IF(AND(OR(E427="rodinný dom",E427="veľká parcela"),B427&gt;=1100,C427&gt;=22),MAX(2,J427),J427)))</f>
        <v>1</v>
      </c>
      <c r="M427" s="6" t="n">
        <f aca="false">IF(OR(E427="cesta",E427="vodný tok",E427="existujúca zástavba",E427="prístupový pás",E427="malý zvyšok"),0,IF(B427&gt;=2000,INT(B427/300),MIN(4,MAX(1,INT(B427/300)))))</f>
        <v>2</v>
      </c>
    </row>
    <row r="428" customFormat="false" ht="15" hidden="false" customHeight="false" outlineLevel="0" collapsed="false">
      <c r="A428" s="6" t="s">
        <v>550</v>
      </c>
      <c r="B428" s="11" t="n">
        <v>531</v>
      </c>
      <c r="C428" s="16" t="n">
        <v>16.7</v>
      </c>
      <c r="D428" s="16" t="n">
        <v>31.8</v>
      </c>
      <c r="E428" s="6" t="s">
        <v>136</v>
      </c>
      <c r="F428" s="6" t="s">
        <v>108</v>
      </c>
      <c r="G428" s="6"/>
      <c r="H428" s="11" t="n">
        <v>30</v>
      </c>
      <c r="I428" s="15" t="n">
        <f aca="false">IF(B428&gt;0,MIN(1,H428/B428),0)</f>
        <v>0.0564971751412429</v>
      </c>
      <c r="J428" s="6" t="n">
        <f aca="false">IF(OR(E428="cesta",E428="vodný tok",E428="existujúca zástavba",E428="prístupový pás",E428="malý zvyšok"),0,IF(B428&gt;=2000,ROUND(B428/850,0),IF(E428="úzky pás (8–9 m)",0.5,1)))</f>
        <v>1</v>
      </c>
      <c r="K428" s="6" t="n">
        <f aca="false">IF(OR(G428="park + MŠ",G428="vreckový park / retencia"),0,J428)</f>
        <v>1</v>
      </c>
      <c r="L428" s="6" t="n">
        <f aca="false">IF(G428&lt;&gt;"",0,IF(E428="úzky pás (8–9 m)",1,IF(AND(OR(E428="rodinný dom",E428="veľká parcela"),B428&gt;=1100,C428&gt;=22),MAX(2,J428),J428)))</f>
        <v>1</v>
      </c>
      <c r="M428" s="6" t="n">
        <f aca="false">IF(OR(E428="cesta",E428="vodný tok",E428="existujúca zástavba",E428="prístupový pás",E428="malý zvyšok"),0,IF(B428&gt;=2000,INT(B428/300),MIN(4,MAX(1,INT(B428/300)))))</f>
        <v>1</v>
      </c>
    </row>
    <row r="429" customFormat="false" ht="15" hidden="false" customHeight="false" outlineLevel="0" collapsed="false">
      <c r="A429" s="6" t="s">
        <v>551</v>
      </c>
      <c r="B429" s="11" t="n">
        <v>606</v>
      </c>
      <c r="C429" s="16" t="n">
        <v>19.1</v>
      </c>
      <c r="D429" s="16" t="n">
        <v>31.8</v>
      </c>
      <c r="E429" s="6" t="s">
        <v>136</v>
      </c>
      <c r="F429" s="6" t="s">
        <v>108</v>
      </c>
      <c r="G429" s="6"/>
      <c r="H429" s="11" t="n">
        <v>34</v>
      </c>
      <c r="I429" s="15" t="n">
        <f aca="false">IF(B429&gt;0,MIN(1,H429/B429),0)</f>
        <v>0.0561056105610561</v>
      </c>
      <c r="J429" s="6" t="n">
        <f aca="false">IF(OR(E429="cesta",E429="vodný tok",E429="existujúca zástavba",E429="prístupový pás",E429="malý zvyšok"),0,IF(B429&gt;=2000,ROUND(B429/850,0),IF(E429="úzky pás (8–9 m)",0.5,1)))</f>
        <v>1</v>
      </c>
      <c r="K429" s="6" t="n">
        <f aca="false">IF(OR(G429="park + MŠ",G429="vreckový park / retencia"),0,J429)</f>
        <v>1</v>
      </c>
      <c r="L429" s="6" t="n">
        <f aca="false">IF(G429&lt;&gt;"",0,IF(E429="úzky pás (8–9 m)",1,IF(AND(OR(E429="rodinný dom",E429="veľká parcela"),B429&gt;=1100,C429&gt;=22),MAX(2,J429),J429)))</f>
        <v>1</v>
      </c>
      <c r="M429" s="6" t="n">
        <f aca="false">IF(OR(E429="cesta",E429="vodný tok",E429="existujúca zástavba",E429="prístupový pás",E429="malý zvyšok"),0,IF(B429&gt;=2000,INT(B429/300),MIN(4,MAX(1,INT(B429/300)))))</f>
        <v>2</v>
      </c>
    </row>
    <row r="430" customFormat="false" ht="15" hidden="false" customHeight="false" outlineLevel="0" collapsed="false">
      <c r="A430" s="6" t="s">
        <v>552</v>
      </c>
      <c r="B430" s="11" t="n">
        <v>828</v>
      </c>
      <c r="C430" s="16" t="n">
        <v>26.1</v>
      </c>
      <c r="D430" s="16" t="n">
        <v>31.9</v>
      </c>
      <c r="E430" s="6" t="s">
        <v>136</v>
      </c>
      <c r="F430" s="6" t="s">
        <v>108</v>
      </c>
      <c r="G430" s="6"/>
      <c r="H430" s="11" t="n">
        <v>47</v>
      </c>
      <c r="I430" s="15" t="n">
        <f aca="false">IF(B430&gt;0,MIN(1,H430/B430),0)</f>
        <v>0.0567632850241546</v>
      </c>
      <c r="J430" s="6" t="n">
        <f aca="false">IF(OR(E430="cesta",E430="vodný tok",E430="existujúca zástavba",E430="prístupový pás",E430="malý zvyšok"),0,IF(B430&gt;=2000,ROUND(B430/850,0),IF(E430="úzky pás (8–9 m)",0.5,1)))</f>
        <v>1</v>
      </c>
      <c r="K430" s="6" t="n">
        <f aca="false">IF(OR(G430="park + MŠ",G430="vreckový park / retencia"),0,J430)</f>
        <v>1</v>
      </c>
      <c r="L430" s="6" t="n">
        <f aca="false">IF(G430&lt;&gt;"",0,IF(E430="úzky pás (8–9 m)",1,IF(AND(OR(E430="rodinný dom",E430="veľká parcela"),B430&gt;=1100,C430&gt;=22),MAX(2,J430),J430)))</f>
        <v>1</v>
      </c>
      <c r="M430" s="6" t="n">
        <f aca="false">IF(OR(E430="cesta",E430="vodný tok",E430="existujúca zástavba",E430="prístupový pás",E430="malý zvyšok"),0,IF(B430&gt;=2000,INT(B430/300),MIN(4,MAX(1,INT(B430/300)))))</f>
        <v>2</v>
      </c>
    </row>
    <row r="431" customFormat="false" ht="15" hidden="false" customHeight="false" outlineLevel="0" collapsed="false">
      <c r="A431" s="6" t="s">
        <v>553</v>
      </c>
      <c r="B431" s="11" t="n">
        <v>481</v>
      </c>
      <c r="C431" s="16" t="n">
        <v>15.1</v>
      </c>
      <c r="D431" s="16" t="n">
        <v>31.8</v>
      </c>
      <c r="E431" s="6" t="s">
        <v>136</v>
      </c>
      <c r="F431" s="6" t="s">
        <v>108</v>
      </c>
      <c r="G431" s="6"/>
      <c r="H431" s="11" t="n">
        <v>27</v>
      </c>
      <c r="I431" s="15" t="n">
        <f aca="false">IF(B431&gt;0,MIN(1,H431/B431),0)</f>
        <v>0.0561330561330561</v>
      </c>
      <c r="J431" s="6" t="n">
        <f aca="false">IF(OR(E431="cesta",E431="vodný tok",E431="existujúca zástavba",E431="prístupový pás",E431="malý zvyšok"),0,IF(B431&gt;=2000,ROUND(B431/850,0),IF(E431="úzky pás (8–9 m)",0.5,1)))</f>
        <v>1</v>
      </c>
      <c r="K431" s="6" t="n">
        <f aca="false">IF(OR(G431="park + MŠ",G431="vreckový park / retencia"),0,J431)</f>
        <v>1</v>
      </c>
      <c r="L431" s="6" t="n">
        <f aca="false">IF(G431&lt;&gt;"",0,IF(E431="úzky pás (8–9 m)",1,IF(AND(OR(E431="rodinný dom",E431="veľká parcela"),B431&gt;=1100,C431&gt;=22),MAX(2,J431),J431)))</f>
        <v>1</v>
      </c>
      <c r="M431" s="6" t="n">
        <f aca="false">IF(OR(E431="cesta",E431="vodný tok",E431="existujúca zástavba",E431="prístupový pás",E431="malý zvyšok"),0,IF(B431&gt;=2000,INT(B431/300),MIN(4,MAX(1,INT(B431/300)))))</f>
        <v>1</v>
      </c>
    </row>
    <row r="432" customFormat="false" ht="15" hidden="false" customHeight="false" outlineLevel="0" collapsed="false">
      <c r="A432" s="6" t="s">
        <v>554</v>
      </c>
      <c r="B432" s="11" t="n">
        <v>645</v>
      </c>
      <c r="C432" s="16" t="n">
        <v>20.4</v>
      </c>
      <c r="D432" s="16" t="n">
        <v>31.7</v>
      </c>
      <c r="E432" s="6" t="s">
        <v>136</v>
      </c>
      <c r="F432" s="6" t="s">
        <v>108</v>
      </c>
      <c r="G432" s="6"/>
      <c r="H432" s="11" t="n">
        <v>37</v>
      </c>
      <c r="I432" s="15" t="n">
        <f aca="false">IF(B432&gt;0,MIN(1,H432/B432),0)</f>
        <v>0.0573643410852713</v>
      </c>
      <c r="J432" s="6" t="n">
        <f aca="false">IF(OR(E432="cesta",E432="vodný tok",E432="existujúca zástavba",E432="prístupový pás",E432="malý zvyšok"),0,IF(B432&gt;=2000,ROUND(B432/850,0),IF(E432="úzky pás (8–9 m)",0.5,1)))</f>
        <v>1</v>
      </c>
      <c r="K432" s="6" t="n">
        <f aca="false">IF(OR(G432="park + MŠ",G432="vreckový park / retencia"),0,J432)</f>
        <v>1</v>
      </c>
      <c r="L432" s="6" t="n">
        <f aca="false">IF(G432&lt;&gt;"",0,IF(E432="úzky pás (8–9 m)",1,IF(AND(OR(E432="rodinný dom",E432="veľká parcela"),B432&gt;=1100,C432&gt;=22),MAX(2,J432),J432)))</f>
        <v>1</v>
      </c>
      <c r="M432" s="6" t="n">
        <f aca="false">IF(OR(E432="cesta",E432="vodný tok",E432="existujúca zástavba",E432="prístupový pás",E432="malý zvyšok"),0,IF(B432&gt;=2000,INT(B432/300),MIN(4,MAX(1,INT(B432/300)))))</f>
        <v>2</v>
      </c>
    </row>
    <row r="433" customFormat="false" ht="15" hidden="false" customHeight="false" outlineLevel="0" collapsed="false">
      <c r="A433" s="6" t="s">
        <v>555</v>
      </c>
      <c r="B433" s="11" t="n">
        <v>906</v>
      </c>
      <c r="C433" s="16" t="n">
        <v>28.6</v>
      </c>
      <c r="D433" s="16" t="n">
        <v>31.8</v>
      </c>
      <c r="E433" s="6" t="s">
        <v>136</v>
      </c>
      <c r="F433" s="6" t="s">
        <v>108</v>
      </c>
      <c r="G433" s="6"/>
      <c r="H433" s="11" t="n">
        <v>51</v>
      </c>
      <c r="I433" s="15" t="n">
        <f aca="false">IF(B433&gt;0,MIN(1,H433/B433),0)</f>
        <v>0.0562913907284768</v>
      </c>
      <c r="J433" s="6" t="n">
        <f aca="false">IF(OR(E433="cesta",E433="vodný tok",E433="existujúca zástavba",E433="prístupový pás",E433="malý zvyšok"),0,IF(B433&gt;=2000,ROUND(B433/850,0),IF(E433="úzky pás (8–9 m)",0.5,1)))</f>
        <v>1</v>
      </c>
      <c r="K433" s="6" t="n">
        <f aca="false">IF(OR(G433="park + MŠ",G433="vreckový park / retencia"),0,J433)</f>
        <v>1</v>
      </c>
      <c r="L433" s="6" t="n">
        <f aca="false">IF(G433&lt;&gt;"",0,IF(E433="úzky pás (8–9 m)",1,IF(AND(OR(E433="rodinný dom",E433="veľká parcela"),B433&gt;=1100,C433&gt;=22),MAX(2,J433),J433)))</f>
        <v>1</v>
      </c>
      <c r="M433" s="6" t="n">
        <f aca="false">IF(OR(E433="cesta",E433="vodný tok",E433="existujúca zástavba",E433="prístupový pás",E433="malý zvyšok"),0,IF(B433&gt;=2000,INT(B433/300),MIN(4,MAX(1,INT(B433/300)))))</f>
        <v>3</v>
      </c>
    </row>
    <row r="434" customFormat="false" ht="15" hidden="false" customHeight="false" outlineLevel="0" collapsed="false">
      <c r="A434" s="6" t="s">
        <v>556</v>
      </c>
      <c r="B434" s="11" t="n">
        <v>410</v>
      </c>
      <c r="C434" s="16" t="n">
        <v>15.8</v>
      </c>
      <c r="D434" s="16" t="n">
        <v>26.1</v>
      </c>
      <c r="E434" s="6" t="s">
        <v>147</v>
      </c>
      <c r="F434" s="6" t="s">
        <v>108</v>
      </c>
      <c r="G434" s="6"/>
      <c r="H434" s="11" t="n">
        <v>0</v>
      </c>
      <c r="I434" s="15" t="n">
        <f aca="false">IF(B434&gt;0,MIN(1,H434/B434),0)</f>
        <v>0</v>
      </c>
      <c r="J434" s="6" t="n">
        <f aca="false">IF(OR(E434="cesta",E434="vodný tok",E434="existujúca zástavba",E434="prístupový pás",E434="malý zvyšok"),0,IF(B434&gt;=2000,ROUND(B434/850,0),IF(E434="úzky pás (8–9 m)",0.5,1)))</f>
        <v>1</v>
      </c>
      <c r="K434" s="6" t="n">
        <f aca="false">IF(OR(G434="park + MŠ",G434="vreckový park / retencia"),0,J434)</f>
        <v>1</v>
      </c>
      <c r="L434" s="6" t="n">
        <f aca="false">IF(G434&lt;&gt;"",0,IF(E434="úzky pás (8–9 m)",1,IF(AND(OR(E434="rodinný dom",E434="veľká parcela"),B434&gt;=1100,C434&gt;=22),MAX(2,J434),J434)))</f>
        <v>1</v>
      </c>
      <c r="M434" s="6" t="n">
        <f aca="false">IF(OR(E434="cesta",E434="vodný tok",E434="existujúca zástavba",E434="prístupový pás",E434="malý zvyšok"),0,IF(B434&gt;=2000,INT(B434/300),MIN(4,MAX(1,INT(B434/300)))))</f>
        <v>1</v>
      </c>
    </row>
    <row r="435" customFormat="false" ht="15" hidden="false" customHeight="false" outlineLevel="0" collapsed="false">
      <c r="A435" s="6" t="s">
        <v>557</v>
      </c>
      <c r="B435" s="11" t="n">
        <v>410</v>
      </c>
      <c r="C435" s="16" t="n">
        <v>16</v>
      </c>
      <c r="D435" s="16" t="n">
        <v>26.2</v>
      </c>
      <c r="E435" s="6" t="s">
        <v>147</v>
      </c>
      <c r="F435" s="6" t="s">
        <v>108</v>
      </c>
      <c r="G435" s="6"/>
      <c r="H435" s="11" t="n">
        <v>43</v>
      </c>
      <c r="I435" s="15" t="n">
        <f aca="false">IF(B435&gt;0,MIN(1,H435/B435),0)</f>
        <v>0.104878048780488</v>
      </c>
      <c r="J435" s="6" t="n">
        <f aca="false">IF(OR(E435="cesta",E435="vodný tok",E435="existujúca zástavba",E435="prístupový pás",E435="malý zvyšok"),0,IF(B435&gt;=2000,ROUND(B435/850,0),IF(E435="úzky pás (8–9 m)",0.5,1)))</f>
        <v>1</v>
      </c>
      <c r="K435" s="6" t="n">
        <f aca="false">IF(OR(G435="park + MŠ",G435="vreckový park / retencia"),0,J435)</f>
        <v>1</v>
      </c>
      <c r="L435" s="6" t="n">
        <f aca="false">IF(G435&lt;&gt;"",0,IF(E435="úzky pás (8–9 m)",1,IF(AND(OR(E435="rodinný dom",E435="veľká parcela"),B435&gt;=1100,C435&gt;=22),MAX(2,J435),J435)))</f>
        <v>1</v>
      </c>
      <c r="M435" s="6" t="n">
        <f aca="false">IF(OR(E435="cesta",E435="vodný tok",E435="existujúca zástavba",E435="prístupový pás",E435="malý zvyšok"),0,IF(B435&gt;=2000,INT(B435/300),MIN(4,MAX(1,INT(B435/300)))))</f>
        <v>1</v>
      </c>
    </row>
    <row r="436" customFormat="false" ht="15" hidden="false" customHeight="false" outlineLevel="0" collapsed="false">
      <c r="A436" s="6" t="s">
        <v>558</v>
      </c>
      <c r="B436" s="11" t="n">
        <v>1665</v>
      </c>
      <c r="C436" s="16" t="n">
        <v>16.4</v>
      </c>
      <c r="D436" s="16" t="n">
        <v>302</v>
      </c>
      <c r="E436" s="6" t="s">
        <v>161</v>
      </c>
      <c r="F436" s="6" t="s">
        <v>108</v>
      </c>
      <c r="G436" s="6"/>
      <c r="H436" s="11" t="n">
        <v>0</v>
      </c>
      <c r="I436" s="15" t="n">
        <f aca="false">IF(B436&gt;0,MIN(1,H436/B436),0)</f>
        <v>0</v>
      </c>
      <c r="J436" s="6" t="n">
        <f aca="false">IF(OR(E436="cesta",E436="vodný tok",E436="existujúca zástavba",E436="prístupový pás",E436="malý zvyšok"),0,IF(B436&gt;=2000,ROUND(B436/850,0),IF(E436="úzky pás (8–9 m)",0.5,1)))</f>
        <v>0</v>
      </c>
      <c r="K436" s="6" t="n">
        <f aca="false">IF(OR(G436="park + MŠ",G436="vreckový park / retencia"),0,J436)</f>
        <v>0</v>
      </c>
      <c r="L436" s="6" t="n">
        <f aca="false">IF(G436&lt;&gt;"",0,IF(E436="úzky pás (8–9 m)",1,IF(AND(OR(E436="rodinný dom",E436="veľká parcela"),B436&gt;=1100,C436&gt;=22),MAX(2,J436),J436)))</f>
        <v>0</v>
      </c>
      <c r="M436" s="6" t="n">
        <f aca="false">IF(OR(E436="cesta",E436="vodný tok",E436="existujúca zástavba",E436="prístupový pás",E436="malý zvyšok"),0,IF(B436&gt;=2000,INT(B436/300),MIN(4,MAX(1,INT(B436/300)))))</f>
        <v>0</v>
      </c>
    </row>
    <row r="437" customFormat="false" ht="15" hidden="false" customHeight="false" outlineLevel="0" collapsed="false">
      <c r="A437" s="6" t="s">
        <v>559</v>
      </c>
      <c r="B437" s="11" t="n">
        <v>185</v>
      </c>
      <c r="C437" s="16" t="n">
        <v>10.6</v>
      </c>
      <c r="D437" s="16" t="n">
        <v>36.3</v>
      </c>
      <c r="E437" s="6" t="s">
        <v>161</v>
      </c>
      <c r="F437" s="6" t="s">
        <v>108</v>
      </c>
      <c r="G437" s="6"/>
      <c r="H437" s="11" t="n">
        <v>0</v>
      </c>
      <c r="I437" s="15" t="n">
        <f aca="false">IF(B437&gt;0,MIN(1,H437/B437),0)</f>
        <v>0</v>
      </c>
      <c r="J437" s="6" t="n">
        <f aca="false">IF(OR(E437="cesta",E437="vodný tok",E437="existujúca zástavba",E437="prístupový pás",E437="malý zvyšok"),0,IF(B437&gt;=2000,ROUND(B437/850,0),IF(E437="úzky pás (8–9 m)",0.5,1)))</f>
        <v>0</v>
      </c>
      <c r="K437" s="6" t="n">
        <f aca="false">IF(OR(G437="park + MŠ",G437="vreckový park / retencia"),0,J437)</f>
        <v>0</v>
      </c>
      <c r="L437" s="6" t="n">
        <f aca="false">IF(G437&lt;&gt;"",0,IF(E437="úzky pás (8–9 m)",1,IF(AND(OR(E437="rodinný dom",E437="veľká parcela"),B437&gt;=1100,C437&gt;=22),MAX(2,J437),J437)))</f>
        <v>0</v>
      </c>
      <c r="M437" s="6" t="n">
        <f aca="false">IF(OR(E437="cesta",E437="vodný tok",E437="existujúca zástavba",E437="prístupový pás",E437="malý zvyšok"),0,IF(B437&gt;=2000,INT(B437/300),MIN(4,MAX(1,INT(B437/300)))))</f>
        <v>0</v>
      </c>
    </row>
    <row r="438" customFormat="false" ht="15" hidden="false" customHeight="false" outlineLevel="0" collapsed="false">
      <c r="A438" s="6" t="s">
        <v>560</v>
      </c>
      <c r="B438" s="11" t="n">
        <v>425</v>
      </c>
      <c r="C438" s="16" t="n">
        <v>13.7</v>
      </c>
      <c r="D438" s="16" t="n">
        <v>31.8</v>
      </c>
      <c r="E438" s="6" t="s">
        <v>147</v>
      </c>
      <c r="F438" s="6" t="s">
        <v>108</v>
      </c>
      <c r="G438" s="6"/>
      <c r="H438" s="11" t="n">
        <v>21</v>
      </c>
      <c r="I438" s="15" t="n">
        <f aca="false">IF(B438&gt;0,MIN(1,H438/B438),0)</f>
        <v>0.0494117647058824</v>
      </c>
      <c r="J438" s="6" t="n">
        <f aca="false">IF(OR(E438="cesta",E438="vodný tok",E438="existujúca zástavba",E438="prístupový pás",E438="malý zvyšok"),0,IF(B438&gt;=2000,ROUND(B438/850,0),IF(E438="úzky pás (8–9 m)",0.5,1)))</f>
        <v>1</v>
      </c>
      <c r="K438" s="6" t="n">
        <f aca="false">IF(OR(G438="park + MŠ",G438="vreckový park / retencia"),0,J438)</f>
        <v>1</v>
      </c>
      <c r="L438" s="6" t="n">
        <f aca="false">IF(G438&lt;&gt;"",0,IF(E438="úzky pás (8–9 m)",1,IF(AND(OR(E438="rodinný dom",E438="veľká parcela"),B438&gt;=1100,C438&gt;=22),MAX(2,J438),J438)))</f>
        <v>1</v>
      </c>
      <c r="M438" s="6" t="n">
        <f aca="false">IF(OR(E438="cesta",E438="vodný tok",E438="existujúca zástavba",E438="prístupový pás",E438="malý zvyšok"),0,IF(B438&gt;=2000,INT(B438/300),MIN(4,MAX(1,INT(B438/300)))))</f>
        <v>1</v>
      </c>
    </row>
    <row r="439" customFormat="false" ht="15" hidden="false" customHeight="false" outlineLevel="0" collapsed="false">
      <c r="A439" s="6" t="s">
        <v>561</v>
      </c>
      <c r="B439" s="11" t="n">
        <v>773</v>
      </c>
      <c r="C439" s="16" t="n">
        <v>24.4</v>
      </c>
      <c r="D439" s="16" t="n">
        <v>31.8</v>
      </c>
      <c r="E439" s="6" t="s">
        <v>136</v>
      </c>
      <c r="F439" s="6" t="s">
        <v>108</v>
      </c>
      <c r="G439" s="6"/>
      <c r="H439" s="11" t="n">
        <v>44</v>
      </c>
      <c r="I439" s="15" t="n">
        <f aca="false">IF(B439&gt;0,MIN(1,H439/B439),0)</f>
        <v>0.0569210866752911</v>
      </c>
      <c r="J439" s="6" t="n">
        <f aca="false">IF(OR(E439="cesta",E439="vodný tok",E439="existujúca zástavba",E439="prístupový pás",E439="malý zvyšok"),0,IF(B439&gt;=2000,ROUND(B439/850,0),IF(E439="úzky pás (8–9 m)",0.5,1)))</f>
        <v>1</v>
      </c>
      <c r="K439" s="6" t="n">
        <f aca="false">IF(OR(G439="park + MŠ",G439="vreckový park / retencia"),0,J439)</f>
        <v>1</v>
      </c>
      <c r="L439" s="6" t="n">
        <f aca="false">IF(G439&lt;&gt;"",0,IF(E439="úzky pás (8–9 m)",1,IF(AND(OR(E439="rodinný dom",E439="veľká parcela"),B439&gt;=1100,C439&gt;=22),MAX(2,J439),J439)))</f>
        <v>1</v>
      </c>
      <c r="M439" s="6" t="n">
        <f aca="false">IF(OR(E439="cesta",E439="vodný tok",E439="existujúca zástavba",E439="prístupový pás",E439="malý zvyšok"),0,IF(B439&gt;=2000,INT(B439/300),MIN(4,MAX(1,INT(B439/300)))))</f>
        <v>2</v>
      </c>
    </row>
    <row r="440" customFormat="false" ht="15" hidden="false" customHeight="false" outlineLevel="0" collapsed="false">
      <c r="A440" s="6" t="s">
        <v>562</v>
      </c>
      <c r="B440" s="11" t="n">
        <v>773</v>
      </c>
      <c r="C440" s="16" t="n">
        <v>24.4</v>
      </c>
      <c r="D440" s="16" t="n">
        <v>31.8</v>
      </c>
      <c r="E440" s="6" t="s">
        <v>136</v>
      </c>
      <c r="F440" s="6" t="s">
        <v>108</v>
      </c>
      <c r="G440" s="6"/>
      <c r="H440" s="11" t="n">
        <v>44</v>
      </c>
      <c r="I440" s="15" t="n">
        <f aca="false">IF(B440&gt;0,MIN(1,H440/B440),0)</f>
        <v>0.0569210866752911</v>
      </c>
      <c r="J440" s="6" t="n">
        <f aca="false">IF(OR(E440="cesta",E440="vodný tok",E440="existujúca zástavba",E440="prístupový pás",E440="malý zvyšok"),0,IF(B440&gt;=2000,ROUND(B440/850,0),IF(E440="úzky pás (8–9 m)",0.5,1)))</f>
        <v>1</v>
      </c>
      <c r="K440" s="6" t="n">
        <f aca="false">IF(OR(G440="park + MŠ",G440="vreckový park / retencia"),0,J440)</f>
        <v>1</v>
      </c>
      <c r="L440" s="6" t="n">
        <f aca="false">IF(G440&lt;&gt;"",0,IF(E440="úzky pás (8–9 m)",1,IF(AND(OR(E440="rodinný dom",E440="veľká parcela"),B440&gt;=1100,C440&gt;=22),MAX(2,J440),J440)))</f>
        <v>1</v>
      </c>
      <c r="M440" s="6" t="n">
        <f aca="false">IF(OR(E440="cesta",E440="vodný tok",E440="existujúca zástavba",E440="prístupový pás",E440="malý zvyšok"),0,IF(B440&gt;=2000,INT(B440/300),MIN(4,MAX(1,INT(B440/300)))))</f>
        <v>2</v>
      </c>
    </row>
    <row r="441" customFormat="false" ht="15" hidden="false" customHeight="false" outlineLevel="0" collapsed="false">
      <c r="A441" s="6" t="s">
        <v>563</v>
      </c>
      <c r="B441" s="11" t="n">
        <v>773</v>
      </c>
      <c r="C441" s="16" t="n">
        <v>24.4</v>
      </c>
      <c r="D441" s="16" t="n">
        <v>31.8</v>
      </c>
      <c r="E441" s="6" t="s">
        <v>136</v>
      </c>
      <c r="F441" s="6" t="s">
        <v>108</v>
      </c>
      <c r="G441" s="6"/>
      <c r="H441" s="11" t="n">
        <v>44</v>
      </c>
      <c r="I441" s="15" t="n">
        <f aca="false">IF(B441&gt;0,MIN(1,H441/B441),0)</f>
        <v>0.0569210866752911</v>
      </c>
      <c r="J441" s="6" t="n">
        <f aca="false">IF(OR(E441="cesta",E441="vodný tok",E441="existujúca zástavba",E441="prístupový pás",E441="malý zvyšok"),0,IF(B441&gt;=2000,ROUND(B441/850,0),IF(E441="úzky pás (8–9 m)",0.5,1)))</f>
        <v>1</v>
      </c>
      <c r="K441" s="6" t="n">
        <f aca="false">IF(OR(G441="park + MŠ",G441="vreckový park / retencia"),0,J441)</f>
        <v>1</v>
      </c>
      <c r="L441" s="6" t="n">
        <f aca="false">IF(G441&lt;&gt;"",0,IF(E441="úzky pás (8–9 m)",1,IF(AND(OR(E441="rodinný dom",E441="veľká parcela"),B441&gt;=1100,C441&gt;=22),MAX(2,J441),J441)))</f>
        <v>1</v>
      </c>
      <c r="M441" s="6" t="n">
        <f aca="false">IF(OR(E441="cesta",E441="vodný tok",E441="existujúca zástavba",E441="prístupový pás",E441="malý zvyšok"),0,IF(B441&gt;=2000,INT(B441/300),MIN(4,MAX(1,INT(B441/300)))))</f>
        <v>2</v>
      </c>
    </row>
    <row r="442" customFormat="false" ht="15" hidden="false" customHeight="false" outlineLevel="0" collapsed="false">
      <c r="A442" s="6" t="s">
        <v>564</v>
      </c>
      <c r="B442" s="11" t="n">
        <v>611</v>
      </c>
      <c r="C442" s="16" t="n">
        <v>19.3</v>
      </c>
      <c r="D442" s="16" t="n">
        <v>31.8</v>
      </c>
      <c r="E442" s="6" t="s">
        <v>136</v>
      </c>
      <c r="F442" s="6" t="s">
        <v>108</v>
      </c>
      <c r="G442" s="6"/>
      <c r="H442" s="11" t="n">
        <v>35</v>
      </c>
      <c r="I442" s="15" t="n">
        <f aca="false">IF(B442&gt;0,MIN(1,H442/B442),0)</f>
        <v>0.0572831423895254</v>
      </c>
      <c r="J442" s="6" t="n">
        <f aca="false">IF(OR(E442="cesta",E442="vodný tok",E442="existujúca zástavba",E442="prístupový pás",E442="malý zvyšok"),0,IF(B442&gt;=2000,ROUND(B442/850,0),IF(E442="úzky pás (8–9 m)",0.5,1)))</f>
        <v>1</v>
      </c>
      <c r="K442" s="6" t="n">
        <f aca="false">IF(OR(G442="park + MŠ",G442="vreckový park / retencia"),0,J442)</f>
        <v>1</v>
      </c>
      <c r="L442" s="6" t="n">
        <f aca="false">IF(G442&lt;&gt;"",0,IF(E442="úzky pás (8–9 m)",1,IF(AND(OR(E442="rodinný dom",E442="veľká parcela"),B442&gt;=1100,C442&gt;=22),MAX(2,J442),J442)))</f>
        <v>1</v>
      </c>
      <c r="M442" s="6" t="n">
        <f aca="false">IF(OR(E442="cesta",E442="vodný tok",E442="existujúca zástavba",E442="prístupový pás",E442="malý zvyšok"),0,IF(B442&gt;=2000,INT(B442/300),MIN(4,MAX(1,INT(B442/300)))))</f>
        <v>2</v>
      </c>
    </row>
    <row r="443" customFormat="false" ht="15" hidden="false" customHeight="false" outlineLevel="0" collapsed="false">
      <c r="A443" s="6" t="s">
        <v>565</v>
      </c>
      <c r="B443" s="11" t="n">
        <v>568</v>
      </c>
      <c r="C443" s="16" t="n">
        <v>18</v>
      </c>
      <c r="D443" s="16" t="n">
        <v>31.8</v>
      </c>
      <c r="E443" s="6" t="s">
        <v>136</v>
      </c>
      <c r="F443" s="6" t="s">
        <v>108</v>
      </c>
      <c r="G443" s="6"/>
      <c r="H443" s="11" t="n">
        <v>32</v>
      </c>
      <c r="I443" s="15" t="n">
        <f aca="false">IF(B443&gt;0,MIN(1,H443/B443),0)</f>
        <v>0.0563380281690141</v>
      </c>
      <c r="J443" s="6" t="n">
        <f aca="false">IF(OR(E443="cesta",E443="vodný tok",E443="existujúca zástavba",E443="prístupový pás",E443="malý zvyšok"),0,IF(B443&gt;=2000,ROUND(B443/850,0),IF(E443="úzky pás (8–9 m)",0.5,1)))</f>
        <v>1</v>
      </c>
      <c r="K443" s="6" t="n">
        <f aca="false">IF(OR(G443="park + MŠ",G443="vreckový park / retencia"),0,J443)</f>
        <v>1</v>
      </c>
      <c r="L443" s="6" t="n">
        <f aca="false">IF(G443&lt;&gt;"",0,IF(E443="úzky pás (8–9 m)",1,IF(AND(OR(E443="rodinný dom",E443="veľká parcela"),B443&gt;=1100,C443&gt;=22),MAX(2,J443),J443)))</f>
        <v>1</v>
      </c>
      <c r="M443" s="6" t="n">
        <f aca="false">IF(OR(E443="cesta",E443="vodný tok",E443="existujúca zástavba",E443="prístupový pás",E443="malý zvyšok"),0,IF(B443&gt;=2000,INT(B443/300),MIN(4,MAX(1,INT(B443/300)))))</f>
        <v>1</v>
      </c>
    </row>
    <row r="444" customFormat="false" ht="15" hidden="false" customHeight="false" outlineLevel="0" collapsed="false">
      <c r="A444" s="6" t="s">
        <v>566</v>
      </c>
      <c r="B444" s="11" t="n">
        <v>1412</v>
      </c>
      <c r="C444" s="16" t="n">
        <v>31.7</v>
      </c>
      <c r="D444" s="16" t="n">
        <v>44.5</v>
      </c>
      <c r="E444" s="6" t="s">
        <v>136</v>
      </c>
      <c r="F444" s="6" t="s">
        <v>108</v>
      </c>
      <c r="G444" s="6"/>
      <c r="H444" s="11" t="n">
        <v>80</v>
      </c>
      <c r="I444" s="15" t="n">
        <f aca="false">IF(B444&gt;0,MIN(1,H444/B444),0)</f>
        <v>0.056657223796034</v>
      </c>
      <c r="J444" s="6" t="n">
        <f aca="false">IF(OR(E444="cesta",E444="vodný tok",E444="existujúca zástavba",E444="prístupový pás",E444="malý zvyšok"),0,IF(B444&gt;=2000,ROUND(B444/850,0),IF(E444="úzky pás (8–9 m)",0.5,1)))</f>
        <v>1</v>
      </c>
      <c r="K444" s="6" t="n">
        <f aca="false">IF(OR(G444="park + MŠ",G444="vreckový park / retencia"),0,J444)</f>
        <v>1</v>
      </c>
      <c r="L444" s="6" t="n">
        <f aca="false">IF(G444&lt;&gt;"",0,IF(E444="úzky pás (8–9 m)",1,IF(AND(OR(E444="rodinný dom",E444="veľká parcela"),B444&gt;=1100,C444&gt;=22),MAX(2,J444),J444)))</f>
        <v>2</v>
      </c>
      <c r="M444" s="6" t="n">
        <f aca="false">IF(OR(E444="cesta",E444="vodný tok",E444="existujúca zástavba",E444="prístupový pás",E444="malý zvyšok"),0,IF(B444&gt;=2000,INT(B444/300),MIN(4,MAX(1,INT(B444/300)))))</f>
        <v>4</v>
      </c>
    </row>
    <row r="445" customFormat="false" ht="15" hidden="false" customHeight="false" outlineLevel="0" collapsed="false">
      <c r="A445" s="6" t="s">
        <v>567</v>
      </c>
      <c r="B445" s="11" t="n">
        <v>595</v>
      </c>
      <c r="C445" s="16" t="n">
        <v>18.8</v>
      </c>
      <c r="D445" s="16" t="n">
        <v>31.8</v>
      </c>
      <c r="E445" s="6" t="s">
        <v>136</v>
      </c>
      <c r="F445" s="6" t="s">
        <v>108</v>
      </c>
      <c r="G445" s="6"/>
      <c r="H445" s="11" t="n">
        <v>34</v>
      </c>
      <c r="I445" s="15" t="n">
        <f aca="false">IF(B445&gt;0,MIN(1,H445/B445),0)</f>
        <v>0.0571428571428571</v>
      </c>
      <c r="J445" s="6" t="n">
        <f aca="false">IF(OR(E445="cesta",E445="vodný tok",E445="existujúca zástavba",E445="prístupový pás",E445="malý zvyšok"),0,IF(B445&gt;=2000,ROUND(B445/850,0),IF(E445="úzky pás (8–9 m)",0.5,1)))</f>
        <v>1</v>
      </c>
      <c r="K445" s="6" t="n">
        <f aca="false">IF(OR(G445="park + MŠ",G445="vreckový park / retencia"),0,J445)</f>
        <v>1</v>
      </c>
      <c r="L445" s="6" t="n">
        <f aca="false">IF(G445&lt;&gt;"",0,IF(E445="úzky pás (8–9 m)",1,IF(AND(OR(E445="rodinný dom",E445="veľká parcela"),B445&gt;=1100,C445&gt;=22),MAX(2,J445),J445)))</f>
        <v>1</v>
      </c>
      <c r="M445" s="6" t="n">
        <f aca="false">IF(OR(E445="cesta",E445="vodný tok",E445="existujúca zástavba",E445="prístupový pás",E445="malý zvyšok"),0,IF(B445&gt;=2000,INT(B445/300),MIN(4,MAX(1,INT(B445/300)))))</f>
        <v>1</v>
      </c>
    </row>
    <row r="446" customFormat="false" ht="15" hidden="false" customHeight="false" outlineLevel="0" collapsed="false">
      <c r="A446" s="6" t="s">
        <v>568</v>
      </c>
      <c r="B446" s="11" t="n">
        <v>674</v>
      </c>
      <c r="C446" s="16" t="n">
        <v>21.3</v>
      </c>
      <c r="D446" s="16" t="n">
        <v>31.8</v>
      </c>
      <c r="E446" s="6" t="s">
        <v>136</v>
      </c>
      <c r="F446" s="6" t="s">
        <v>108</v>
      </c>
      <c r="G446" s="6"/>
      <c r="H446" s="11" t="n">
        <v>38</v>
      </c>
      <c r="I446" s="15" t="n">
        <f aca="false">IF(B446&gt;0,MIN(1,H446/B446),0)</f>
        <v>0.056379821958457</v>
      </c>
      <c r="J446" s="6" t="n">
        <f aca="false">IF(OR(E446="cesta",E446="vodný tok",E446="existujúca zástavba",E446="prístupový pás",E446="malý zvyšok"),0,IF(B446&gt;=2000,ROUND(B446/850,0),IF(E446="úzky pás (8–9 m)",0.5,1)))</f>
        <v>1</v>
      </c>
      <c r="K446" s="6" t="n">
        <f aca="false">IF(OR(G446="park + MŠ",G446="vreckový park / retencia"),0,J446)</f>
        <v>1</v>
      </c>
      <c r="L446" s="6" t="n">
        <f aca="false">IF(G446&lt;&gt;"",0,IF(E446="úzky pás (8–9 m)",1,IF(AND(OR(E446="rodinný dom",E446="veľká parcela"),B446&gt;=1100,C446&gt;=22),MAX(2,J446),J446)))</f>
        <v>1</v>
      </c>
      <c r="M446" s="6" t="n">
        <f aca="false">IF(OR(E446="cesta",E446="vodný tok",E446="existujúca zástavba",E446="prístupový pás",E446="malý zvyšok"),0,IF(B446&gt;=2000,INT(B446/300),MIN(4,MAX(1,INT(B446/300)))))</f>
        <v>2</v>
      </c>
    </row>
    <row r="447" customFormat="false" ht="15" hidden="false" customHeight="false" outlineLevel="0" collapsed="false">
      <c r="A447" s="6" t="s">
        <v>569</v>
      </c>
      <c r="B447" s="11" t="n">
        <v>1069</v>
      </c>
      <c r="C447" s="16" t="n">
        <v>31.8</v>
      </c>
      <c r="D447" s="16" t="n">
        <v>33.7</v>
      </c>
      <c r="E447" s="6" t="s">
        <v>136</v>
      </c>
      <c r="F447" s="6" t="s">
        <v>108</v>
      </c>
      <c r="G447" s="6"/>
      <c r="H447" s="11" t="n">
        <v>61</v>
      </c>
      <c r="I447" s="15" t="n">
        <f aca="false">IF(B447&gt;0,MIN(1,H447/B447),0)</f>
        <v>0.0570626753975678</v>
      </c>
      <c r="J447" s="6" t="n">
        <f aca="false">IF(OR(E447="cesta",E447="vodný tok",E447="existujúca zástavba",E447="prístupový pás",E447="malý zvyšok"),0,IF(B447&gt;=2000,ROUND(B447/850,0),IF(E447="úzky pás (8–9 m)",0.5,1)))</f>
        <v>1</v>
      </c>
      <c r="K447" s="6" t="n">
        <f aca="false">IF(OR(G447="park + MŠ",G447="vreckový park / retencia"),0,J447)</f>
        <v>1</v>
      </c>
      <c r="L447" s="6" t="n">
        <f aca="false">IF(G447&lt;&gt;"",0,IF(E447="úzky pás (8–9 m)",1,IF(AND(OR(E447="rodinný dom",E447="veľká parcela"),B447&gt;=1100,C447&gt;=22),MAX(2,J447),J447)))</f>
        <v>1</v>
      </c>
      <c r="M447" s="6" t="n">
        <f aca="false">IF(OR(E447="cesta",E447="vodný tok",E447="existujúca zástavba",E447="prístupový pás",E447="malý zvyšok"),0,IF(B447&gt;=2000,INT(B447/300),MIN(4,MAX(1,INT(B447/300)))))</f>
        <v>3</v>
      </c>
    </row>
    <row r="448" customFormat="false" ht="15" hidden="false" customHeight="false" outlineLevel="0" collapsed="false">
      <c r="A448" s="6" t="s">
        <v>570</v>
      </c>
      <c r="B448" s="11" t="n">
        <v>1059</v>
      </c>
      <c r="C448" s="16" t="n">
        <v>31.8</v>
      </c>
      <c r="D448" s="16" t="n">
        <v>33.4</v>
      </c>
      <c r="E448" s="6" t="s">
        <v>136</v>
      </c>
      <c r="F448" s="6" t="s">
        <v>108</v>
      </c>
      <c r="G448" s="6"/>
      <c r="H448" s="11" t="n">
        <v>60</v>
      </c>
      <c r="I448" s="15" t="n">
        <f aca="false">IF(B448&gt;0,MIN(1,H448/B448),0)</f>
        <v>0.056657223796034</v>
      </c>
      <c r="J448" s="6" t="n">
        <f aca="false">IF(OR(E448="cesta",E448="vodný tok",E448="existujúca zástavba",E448="prístupový pás",E448="malý zvyšok"),0,IF(B448&gt;=2000,ROUND(B448/850,0),IF(E448="úzky pás (8–9 m)",0.5,1)))</f>
        <v>1</v>
      </c>
      <c r="K448" s="6" t="n">
        <f aca="false">IF(OR(G448="park + MŠ",G448="vreckový park / retencia"),0,J448)</f>
        <v>1</v>
      </c>
      <c r="L448" s="6" t="n">
        <f aca="false">IF(G448&lt;&gt;"",0,IF(E448="úzky pás (8–9 m)",1,IF(AND(OR(E448="rodinný dom",E448="veľká parcela"),B448&gt;=1100,C448&gt;=22),MAX(2,J448),J448)))</f>
        <v>1</v>
      </c>
      <c r="M448" s="6" t="n">
        <f aca="false">IF(OR(E448="cesta",E448="vodný tok",E448="existujúca zástavba",E448="prístupový pás",E448="malý zvyšok"),0,IF(B448&gt;=2000,INT(B448/300),MIN(4,MAX(1,INT(B448/300)))))</f>
        <v>3</v>
      </c>
    </row>
    <row r="449" customFormat="false" ht="15" hidden="false" customHeight="false" outlineLevel="0" collapsed="false">
      <c r="A449" s="6" t="s">
        <v>571</v>
      </c>
      <c r="B449" s="11" t="n">
        <v>568</v>
      </c>
      <c r="C449" s="16" t="n">
        <v>22.9</v>
      </c>
      <c r="D449" s="16" t="n">
        <v>31.8</v>
      </c>
      <c r="E449" s="6" t="s">
        <v>136</v>
      </c>
      <c r="F449" s="6" t="s">
        <v>108</v>
      </c>
      <c r="G449" s="6"/>
      <c r="H449" s="11" t="n">
        <v>52</v>
      </c>
      <c r="I449" s="15" t="n">
        <f aca="false">IF(B449&gt;0,MIN(1,H449/B449),0)</f>
        <v>0.0915492957746479</v>
      </c>
      <c r="J449" s="6" t="n">
        <f aca="false">IF(OR(E449="cesta",E449="vodný tok",E449="existujúca zástavba",E449="prístupový pás",E449="malý zvyšok"),0,IF(B449&gt;=2000,ROUND(B449/850,0),IF(E449="úzky pás (8–9 m)",0.5,1)))</f>
        <v>1</v>
      </c>
      <c r="K449" s="6" t="n">
        <f aca="false">IF(OR(G449="park + MŠ",G449="vreckový park / retencia"),0,J449)</f>
        <v>1</v>
      </c>
      <c r="L449" s="6" t="n">
        <f aca="false">IF(G449&lt;&gt;"",0,IF(E449="úzky pás (8–9 m)",1,IF(AND(OR(E449="rodinný dom",E449="veľká parcela"),B449&gt;=1100,C449&gt;=22),MAX(2,J449),J449)))</f>
        <v>1</v>
      </c>
      <c r="M449" s="6" t="n">
        <f aca="false">IF(OR(E449="cesta",E449="vodný tok",E449="existujúca zástavba",E449="prístupový pás",E449="malý zvyšok"),0,IF(B449&gt;=2000,INT(B449/300),MIN(4,MAX(1,INT(B449/300)))))</f>
        <v>1</v>
      </c>
    </row>
    <row r="450" customFormat="false" ht="15" hidden="false" customHeight="false" outlineLevel="0" collapsed="false">
      <c r="A450" s="6" t="s">
        <v>572</v>
      </c>
      <c r="B450" s="11" t="n">
        <v>749</v>
      </c>
      <c r="C450" s="16" t="n">
        <v>31.6</v>
      </c>
      <c r="D450" s="16" t="n">
        <v>31.9</v>
      </c>
      <c r="E450" s="6" t="s">
        <v>136</v>
      </c>
      <c r="F450" s="6" t="s">
        <v>108</v>
      </c>
      <c r="G450" s="6"/>
      <c r="H450" s="11" t="n">
        <v>40</v>
      </c>
      <c r="I450" s="15" t="n">
        <f aca="false">IF(B450&gt;0,MIN(1,H450/B450),0)</f>
        <v>0.0534045393858478</v>
      </c>
      <c r="J450" s="6" t="n">
        <f aca="false">IF(OR(E450="cesta",E450="vodný tok",E450="existujúca zástavba",E450="prístupový pás",E450="malý zvyšok"),0,IF(B450&gt;=2000,ROUND(B450/850,0),IF(E450="úzky pás (8–9 m)",0.5,1)))</f>
        <v>1</v>
      </c>
      <c r="K450" s="6" t="n">
        <f aca="false">IF(OR(G450="park + MŠ",G450="vreckový park / retencia"),0,J450)</f>
        <v>1</v>
      </c>
      <c r="L450" s="6" t="n">
        <f aca="false">IF(G450&lt;&gt;"",0,IF(E450="úzky pás (8–9 m)",1,IF(AND(OR(E450="rodinný dom",E450="veľká parcela"),B450&gt;=1100,C450&gt;=22),MAX(2,J450),J450)))</f>
        <v>1</v>
      </c>
      <c r="M450" s="6" t="n">
        <f aca="false">IF(OR(E450="cesta",E450="vodný tok",E450="existujúca zástavba",E450="prístupový pás",E450="malý zvyšok"),0,IF(B450&gt;=2000,INT(B450/300),MIN(4,MAX(1,INT(B450/300)))))</f>
        <v>2</v>
      </c>
    </row>
    <row r="451" customFormat="false" ht="15" hidden="false" customHeight="false" outlineLevel="0" collapsed="false">
      <c r="A451" s="6" t="s">
        <v>573</v>
      </c>
      <c r="B451" s="11" t="n">
        <v>469</v>
      </c>
      <c r="C451" s="16" t="n">
        <v>17.6</v>
      </c>
      <c r="D451" s="16" t="n">
        <v>31.9</v>
      </c>
      <c r="E451" s="6" t="s">
        <v>136</v>
      </c>
      <c r="F451" s="6" t="s">
        <v>108</v>
      </c>
      <c r="G451" s="6"/>
      <c r="H451" s="11" t="n">
        <v>36</v>
      </c>
      <c r="I451" s="15" t="n">
        <f aca="false">IF(B451&gt;0,MIN(1,H451/B451),0)</f>
        <v>0.0767590618336887</v>
      </c>
      <c r="J451" s="6" t="n">
        <f aca="false">IF(OR(E451="cesta",E451="vodný tok",E451="existujúca zástavba",E451="prístupový pás",E451="malý zvyšok"),0,IF(B451&gt;=2000,ROUND(B451/850,0),IF(E451="úzky pás (8–9 m)",0.5,1)))</f>
        <v>1</v>
      </c>
      <c r="K451" s="6" t="n">
        <f aca="false">IF(OR(G451="park + MŠ",G451="vreckový park / retencia"),0,J451)</f>
        <v>1</v>
      </c>
      <c r="L451" s="6" t="n">
        <f aca="false">IF(G451&lt;&gt;"",0,IF(E451="úzky pás (8–9 m)",1,IF(AND(OR(E451="rodinný dom",E451="veľká parcela"),B451&gt;=1100,C451&gt;=22),MAX(2,J451),J451)))</f>
        <v>1</v>
      </c>
      <c r="M451" s="6" t="n">
        <f aca="false">IF(OR(E451="cesta",E451="vodný tok",E451="existujúca zástavba",E451="prístupový pás",E451="malý zvyšok"),0,IF(B451&gt;=2000,INT(B451/300),MIN(4,MAX(1,INT(B451/300)))))</f>
        <v>1</v>
      </c>
    </row>
    <row r="452" customFormat="false" ht="15" hidden="false" customHeight="false" outlineLevel="0" collapsed="false">
      <c r="A452" s="6" t="s">
        <v>574</v>
      </c>
      <c r="B452" s="11" t="n">
        <v>629</v>
      </c>
      <c r="C452" s="16" t="n">
        <v>22.8</v>
      </c>
      <c r="D452" s="16" t="n">
        <v>31.6</v>
      </c>
      <c r="E452" s="6" t="s">
        <v>136</v>
      </c>
      <c r="F452" s="6" t="s">
        <v>108</v>
      </c>
      <c r="G452" s="6"/>
      <c r="H452" s="11" t="n">
        <v>34</v>
      </c>
      <c r="I452" s="15" t="n">
        <f aca="false">IF(B452&gt;0,MIN(1,H452/B452),0)</f>
        <v>0.0540540540540541</v>
      </c>
      <c r="J452" s="6" t="n">
        <f aca="false">IF(OR(E452="cesta",E452="vodný tok",E452="existujúca zástavba",E452="prístupový pás",E452="malý zvyšok"),0,IF(B452&gt;=2000,ROUND(B452/850,0),IF(E452="úzky pás (8–9 m)",0.5,1)))</f>
        <v>1</v>
      </c>
      <c r="K452" s="6" t="n">
        <f aca="false">IF(OR(G452="park + MŠ",G452="vreckový park / retencia"),0,J452)</f>
        <v>1</v>
      </c>
      <c r="L452" s="6" t="n">
        <f aca="false">IF(G452&lt;&gt;"",0,IF(E452="úzky pás (8–9 m)",1,IF(AND(OR(E452="rodinný dom",E452="veľká parcela"),B452&gt;=1100,C452&gt;=22),MAX(2,J452),J452)))</f>
        <v>1</v>
      </c>
      <c r="M452" s="6" t="n">
        <f aca="false">IF(OR(E452="cesta",E452="vodný tok",E452="existujúca zástavba",E452="prístupový pás",E452="malý zvyšok"),0,IF(B452&gt;=2000,INT(B452/300),MIN(4,MAX(1,INT(B452/300)))))</f>
        <v>2</v>
      </c>
    </row>
    <row r="453" customFormat="false" ht="15" hidden="false" customHeight="false" outlineLevel="0" collapsed="false">
      <c r="A453" s="6" t="s">
        <v>575</v>
      </c>
      <c r="B453" s="11" t="n">
        <v>477</v>
      </c>
      <c r="C453" s="16" t="n">
        <v>15.1</v>
      </c>
      <c r="D453" s="16" t="n">
        <v>31.6</v>
      </c>
      <c r="E453" s="6" t="s">
        <v>136</v>
      </c>
      <c r="F453" s="6" t="s">
        <v>108</v>
      </c>
      <c r="G453" s="6"/>
      <c r="H453" s="11" t="n">
        <v>30</v>
      </c>
      <c r="I453" s="15" t="n">
        <f aca="false">IF(B453&gt;0,MIN(1,H453/B453),0)</f>
        <v>0.0628930817610063</v>
      </c>
      <c r="J453" s="6" t="n">
        <f aca="false">IF(OR(E453="cesta",E453="vodný tok",E453="existujúca zástavba",E453="prístupový pás",E453="malý zvyšok"),0,IF(B453&gt;=2000,ROUND(B453/850,0),IF(E453="úzky pás (8–9 m)",0.5,1)))</f>
        <v>1</v>
      </c>
      <c r="K453" s="6" t="n">
        <f aca="false">IF(OR(G453="park + MŠ",G453="vreckový park / retencia"),0,J453)</f>
        <v>1</v>
      </c>
      <c r="L453" s="6" t="n">
        <f aca="false">IF(G453&lt;&gt;"",0,IF(E453="úzky pás (8–9 m)",1,IF(AND(OR(E453="rodinný dom",E453="veľká parcela"),B453&gt;=1100,C453&gt;=22),MAX(2,J453),J453)))</f>
        <v>1</v>
      </c>
      <c r="M453" s="6" t="n">
        <f aca="false">IF(OR(E453="cesta",E453="vodný tok",E453="existujúca zástavba",E453="prístupový pás",E453="malý zvyšok"),0,IF(B453&gt;=2000,INT(B453/300),MIN(4,MAX(1,INT(B453/300)))))</f>
        <v>1</v>
      </c>
    </row>
    <row r="454" customFormat="false" ht="15" hidden="false" customHeight="false" outlineLevel="0" collapsed="false">
      <c r="A454" s="6" t="s">
        <v>576</v>
      </c>
      <c r="B454" s="11" t="n">
        <v>442</v>
      </c>
      <c r="C454" s="16" t="n">
        <v>20.6</v>
      </c>
      <c r="D454" s="16" t="n">
        <v>31.5</v>
      </c>
      <c r="E454" s="6" t="s">
        <v>147</v>
      </c>
      <c r="F454" s="6" t="s">
        <v>108</v>
      </c>
      <c r="G454" s="6"/>
      <c r="H454" s="11" t="n">
        <v>48</v>
      </c>
      <c r="I454" s="15" t="n">
        <f aca="false">IF(B454&gt;0,MIN(1,H454/B454),0)</f>
        <v>0.108597285067873</v>
      </c>
      <c r="J454" s="6" t="n">
        <f aca="false">IF(OR(E454="cesta",E454="vodný tok",E454="existujúca zástavba",E454="prístupový pás",E454="malý zvyšok"),0,IF(B454&gt;=2000,ROUND(B454/850,0),IF(E454="úzky pás (8–9 m)",0.5,1)))</f>
        <v>1</v>
      </c>
      <c r="K454" s="6" t="n">
        <f aca="false">IF(OR(G454="park + MŠ",G454="vreckový park / retencia"),0,J454)</f>
        <v>1</v>
      </c>
      <c r="L454" s="6" t="n">
        <f aca="false">IF(G454&lt;&gt;"",0,IF(E454="úzky pás (8–9 m)",1,IF(AND(OR(E454="rodinný dom",E454="veľká parcela"),B454&gt;=1100,C454&gt;=22),MAX(2,J454),J454)))</f>
        <v>1</v>
      </c>
      <c r="M454" s="6" t="n">
        <f aca="false">IF(OR(E454="cesta",E454="vodný tok",E454="existujúca zástavba",E454="prístupový pás",E454="malý zvyšok"),0,IF(B454&gt;=2000,INT(B454/300),MIN(4,MAX(1,INT(B454/300)))))</f>
        <v>1</v>
      </c>
    </row>
    <row r="455" customFormat="false" ht="15" hidden="false" customHeight="false" outlineLevel="0" collapsed="false">
      <c r="A455" s="6" t="s">
        <v>577</v>
      </c>
      <c r="B455" s="11" t="n">
        <v>674</v>
      </c>
      <c r="C455" s="16" t="n">
        <v>30.2</v>
      </c>
      <c r="D455" s="16" t="n">
        <v>31.7</v>
      </c>
      <c r="E455" s="6" t="s">
        <v>136</v>
      </c>
      <c r="F455" s="6" t="s">
        <v>108</v>
      </c>
      <c r="G455" s="6"/>
      <c r="H455" s="11" t="n">
        <v>30</v>
      </c>
      <c r="I455" s="15" t="n">
        <f aca="false">IF(B455&gt;0,MIN(1,H455/B455),0)</f>
        <v>0.0445103857566766</v>
      </c>
      <c r="J455" s="6" t="n">
        <f aca="false">IF(OR(E455="cesta",E455="vodný tok",E455="existujúca zástavba",E455="prístupový pás",E455="malý zvyšok"),0,IF(B455&gt;=2000,ROUND(B455/850,0),IF(E455="úzky pás (8–9 m)",0.5,1)))</f>
        <v>1</v>
      </c>
      <c r="K455" s="6" t="n">
        <f aca="false">IF(OR(G455="park + MŠ",G455="vreckový park / retencia"),0,J455)</f>
        <v>1</v>
      </c>
      <c r="L455" s="6" t="n">
        <f aca="false">IF(G455&lt;&gt;"",0,IF(E455="úzky pás (8–9 m)",1,IF(AND(OR(E455="rodinný dom",E455="veľká parcela"),B455&gt;=1100,C455&gt;=22),MAX(2,J455),J455)))</f>
        <v>1</v>
      </c>
      <c r="M455" s="6" t="n">
        <f aca="false">IF(OR(E455="cesta",E455="vodný tok",E455="existujúca zástavba",E455="prístupový pás",E455="malý zvyšok"),0,IF(B455&gt;=2000,INT(B455/300),MIN(4,MAX(1,INT(B455/300)))))</f>
        <v>2</v>
      </c>
    </row>
    <row r="456" customFormat="false" ht="15" hidden="false" customHeight="false" outlineLevel="0" collapsed="false">
      <c r="A456" s="6" t="s">
        <v>578</v>
      </c>
      <c r="B456" s="11" t="n">
        <v>1094</v>
      </c>
      <c r="C456" s="16" t="n">
        <v>31.6</v>
      </c>
      <c r="D456" s="16" t="n">
        <v>34.6</v>
      </c>
      <c r="E456" s="6" t="s">
        <v>136</v>
      </c>
      <c r="F456" s="6" t="s">
        <v>108</v>
      </c>
      <c r="G456" s="6"/>
      <c r="H456" s="11" t="n">
        <v>62</v>
      </c>
      <c r="I456" s="15" t="n">
        <f aca="false">IF(B456&gt;0,MIN(1,H456/B456),0)</f>
        <v>0.056672760511883</v>
      </c>
      <c r="J456" s="6" t="n">
        <f aca="false">IF(OR(E456="cesta",E456="vodný tok",E456="existujúca zástavba",E456="prístupový pás",E456="malý zvyšok"),0,IF(B456&gt;=2000,ROUND(B456/850,0),IF(E456="úzky pás (8–9 m)",0.5,1)))</f>
        <v>1</v>
      </c>
      <c r="K456" s="6" t="n">
        <f aca="false">IF(OR(G456="park + MŠ",G456="vreckový park / retencia"),0,J456)</f>
        <v>1</v>
      </c>
      <c r="L456" s="6" t="n">
        <f aca="false">IF(G456&lt;&gt;"",0,IF(E456="úzky pás (8–9 m)",1,IF(AND(OR(E456="rodinný dom",E456="veľká parcela"),B456&gt;=1100,C456&gt;=22),MAX(2,J456),J456)))</f>
        <v>1</v>
      </c>
      <c r="M456" s="6" t="n">
        <f aca="false">IF(OR(E456="cesta",E456="vodný tok",E456="existujúca zástavba",E456="prístupový pás",E456="malý zvyšok"),0,IF(B456&gt;=2000,INT(B456/300),MIN(4,MAX(1,INT(B456/300)))))</f>
        <v>3</v>
      </c>
    </row>
    <row r="457" customFormat="false" ht="15" hidden="false" customHeight="false" outlineLevel="0" collapsed="false">
      <c r="A457" s="6" t="s">
        <v>579</v>
      </c>
      <c r="B457" s="11" t="n">
        <v>1095</v>
      </c>
      <c r="C457" s="16" t="n">
        <v>31.7</v>
      </c>
      <c r="D457" s="16" t="n">
        <v>34.6</v>
      </c>
      <c r="E457" s="6" t="s">
        <v>136</v>
      </c>
      <c r="F457" s="6" t="s">
        <v>108</v>
      </c>
      <c r="G457" s="6"/>
      <c r="H457" s="11" t="n">
        <v>61</v>
      </c>
      <c r="I457" s="15" t="n">
        <f aca="false">IF(B457&gt;0,MIN(1,H457/B457),0)</f>
        <v>0.0557077625570776</v>
      </c>
      <c r="J457" s="6" t="n">
        <f aca="false">IF(OR(E457="cesta",E457="vodný tok",E457="existujúca zástavba",E457="prístupový pás",E457="malý zvyšok"),0,IF(B457&gt;=2000,ROUND(B457/850,0),IF(E457="úzky pás (8–9 m)",0.5,1)))</f>
        <v>1</v>
      </c>
      <c r="K457" s="6" t="n">
        <f aca="false">IF(OR(G457="park + MŠ",G457="vreckový park / retencia"),0,J457)</f>
        <v>1</v>
      </c>
      <c r="L457" s="6" t="n">
        <f aca="false">IF(G457&lt;&gt;"",0,IF(E457="úzky pás (8–9 m)",1,IF(AND(OR(E457="rodinný dom",E457="veľká parcela"),B457&gt;=1100,C457&gt;=22),MAX(2,J457),J457)))</f>
        <v>1</v>
      </c>
      <c r="M457" s="6" t="n">
        <f aca="false">IF(OR(E457="cesta",E457="vodný tok",E457="existujúca zástavba",E457="prístupový pás",E457="malý zvyšok"),0,IF(B457&gt;=2000,INT(B457/300),MIN(4,MAX(1,INT(B457/300)))))</f>
        <v>3</v>
      </c>
    </row>
    <row r="458" customFormat="false" ht="15" hidden="false" customHeight="false" outlineLevel="0" collapsed="false">
      <c r="A458" s="6" t="s">
        <v>580</v>
      </c>
      <c r="B458" s="11" t="n">
        <v>548</v>
      </c>
      <c r="C458" s="16" t="n">
        <v>17.3</v>
      </c>
      <c r="D458" s="16" t="n">
        <v>31.7</v>
      </c>
      <c r="E458" s="6" t="s">
        <v>136</v>
      </c>
      <c r="F458" s="6" t="s">
        <v>108</v>
      </c>
      <c r="G458" s="6"/>
      <c r="H458" s="11" t="n">
        <v>31</v>
      </c>
      <c r="I458" s="15" t="n">
        <f aca="false">IF(B458&gt;0,MIN(1,H458/B458),0)</f>
        <v>0.0565693430656934</v>
      </c>
      <c r="J458" s="6" t="n">
        <f aca="false">IF(OR(E458="cesta",E458="vodný tok",E458="existujúca zástavba",E458="prístupový pás",E458="malý zvyšok"),0,IF(B458&gt;=2000,ROUND(B458/850,0),IF(E458="úzky pás (8–9 m)",0.5,1)))</f>
        <v>1</v>
      </c>
      <c r="K458" s="6" t="n">
        <f aca="false">IF(OR(G458="park + MŠ",G458="vreckový park / retencia"),0,J458)</f>
        <v>1</v>
      </c>
      <c r="L458" s="6" t="n">
        <f aca="false">IF(G458&lt;&gt;"",0,IF(E458="úzky pás (8–9 m)",1,IF(AND(OR(E458="rodinný dom",E458="veľká parcela"),B458&gt;=1100,C458&gt;=22),MAX(2,J458),J458)))</f>
        <v>1</v>
      </c>
      <c r="M458" s="6" t="n">
        <f aca="false">IF(OR(E458="cesta",E458="vodný tok",E458="existujúca zástavba",E458="prístupový pás",E458="malý zvyšok"),0,IF(B458&gt;=2000,INT(B458/300),MIN(4,MAX(1,INT(B458/300)))))</f>
        <v>1</v>
      </c>
    </row>
    <row r="459" customFormat="false" ht="15" hidden="false" customHeight="false" outlineLevel="0" collapsed="false">
      <c r="A459" s="6" t="s">
        <v>581</v>
      </c>
      <c r="B459" s="11" t="n">
        <v>547</v>
      </c>
      <c r="C459" s="16" t="n">
        <v>17.3</v>
      </c>
      <c r="D459" s="16" t="n">
        <v>31.7</v>
      </c>
      <c r="E459" s="6" t="s">
        <v>136</v>
      </c>
      <c r="F459" s="6" t="s">
        <v>108</v>
      </c>
      <c r="G459" s="6"/>
      <c r="H459" s="11" t="n">
        <v>31</v>
      </c>
      <c r="I459" s="15" t="n">
        <f aca="false">IF(B459&gt;0,MIN(1,H459/B459),0)</f>
        <v>0.056672760511883</v>
      </c>
      <c r="J459" s="6" t="n">
        <f aca="false">IF(OR(E459="cesta",E459="vodný tok",E459="existujúca zástavba",E459="prístupový pás",E459="malý zvyšok"),0,IF(B459&gt;=2000,ROUND(B459/850,0),IF(E459="úzky pás (8–9 m)",0.5,1)))</f>
        <v>1</v>
      </c>
      <c r="K459" s="6" t="n">
        <f aca="false">IF(OR(G459="park + MŠ",G459="vreckový park / retencia"),0,J459)</f>
        <v>1</v>
      </c>
      <c r="L459" s="6" t="n">
        <f aca="false">IF(G459&lt;&gt;"",0,IF(E459="úzky pás (8–9 m)",1,IF(AND(OR(E459="rodinný dom",E459="veľká parcela"),B459&gt;=1100,C459&gt;=22),MAX(2,J459),J459)))</f>
        <v>1</v>
      </c>
      <c r="M459" s="6" t="n">
        <f aca="false">IF(OR(E459="cesta",E459="vodný tok",E459="existujúca zástavba",E459="prístupový pás",E459="malý zvyšok"),0,IF(B459&gt;=2000,INT(B459/300),MIN(4,MAX(1,INT(B459/300)))))</f>
        <v>1</v>
      </c>
    </row>
    <row r="460" customFormat="false" ht="15" hidden="false" customHeight="false" outlineLevel="0" collapsed="false">
      <c r="A460" s="6" t="s">
        <v>582</v>
      </c>
      <c r="B460" s="11" t="n">
        <v>854</v>
      </c>
      <c r="C460" s="16" t="n">
        <v>27</v>
      </c>
      <c r="D460" s="16" t="n">
        <v>31.7</v>
      </c>
      <c r="E460" s="6" t="s">
        <v>136</v>
      </c>
      <c r="F460" s="6" t="s">
        <v>108</v>
      </c>
      <c r="G460" s="6"/>
      <c r="H460" s="11" t="n">
        <v>48</v>
      </c>
      <c r="I460" s="15" t="n">
        <f aca="false">IF(B460&gt;0,MIN(1,H460/B460),0)</f>
        <v>0.0562060889929742</v>
      </c>
      <c r="J460" s="6" t="n">
        <f aca="false">IF(OR(E460="cesta",E460="vodný tok",E460="existujúca zástavba",E460="prístupový pás",E460="malý zvyšok"),0,IF(B460&gt;=2000,ROUND(B460/850,0),IF(E460="úzky pás (8–9 m)",0.5,1)))</f>
        <v>1</v>
      </c>
      <c r="K460" s="6" t="n">
        <f aca="false">IF(OR(G460="park + MŠ",G460="vreckový park / retencia"),0,J460)</f>
        <v>1</v>
      </c>
      <c r="L460" s="6" t="n">
        <f aca="false">IF(G460&lt;&gt;"",0,IF(E460="úzky pás (8–9 m)",1,IF(AND(OR(E460="rodinný dom",E460="veľká parcela"),B460&gt;=1100,C460&gt;=22),MAX(2,J460),J460)))</f>
        <v>1</v>
      </c>
      <c r="M460" s="6" t="n">
        <f aca="false">IF(OR(E460="cesta",E460="vodný tok",E460="existujúca zástavba",E460="prístupový pás",E460="malý zvyšok"),0,IF(B460&gt;=2000,INT(B460/300),MIN(4,MAX(1,INT(B460/300)))))</f>
        <v>2</v>
      </c>
    </row>
    <row r="461" customFormat="false" ht="15" hidden="false" customHeight="false" outlineLevel="0" collapsed="false">
      <c r="A461" s="6" t="s">
        <v>583</v>
      </c>
      <c r="B461" s="11" t="n">
        <v>522</v>
      </c>
      <c r="C461" s="16" t="n">
        <v>16.5</v>
      </c>
      <c r="D461" s="16" t="n">
        <v>31.8</v>
      </c>
      <c r="E461" s="6" t="s">
        <v>136</v>
      </c>
      <c r="F461" s="6" t="s">
        <v>108</v>
      </c>
      <c r="G461" s="6"/>
      <c r="H461" s="11" t="n">
        <v>29</v>
      </c>
      <c r="I461" s="15" t="n">
        <f aca="false">IF(B461&gt;0,MIN(1,H461/B461),0)</f>
        <v>0.0555555555555556</v>
      </c>
      <c r="J461" s="6" t="n">
        <f aca="false">IF(OR(E461="cesta",E461="vodný tok",E461="existujúca zástavba",E461="prístupový pás",E461="malý zvyšok"),0,IF(B461&gt;=2000,ROUND(B461/850,0),IF(E461="úzky pás (8–9 m)",0.5,1)))</f>
        <v>1</v>
      </c>
      <c r="K461" s="6" t="n">
        <f aca="false">IF(OR(G461="park + MŠ",G461="vreckový park / retencia"),0,J461)</f>
        <v>1</v>
      </c>
      <c r="L461" s="6" t="n">
        <f aca="false">IF(G461&lt;&gt;"",0,IF(E461="úzky pás (8–9 m)",1,IF(AND(OR(E461="rodinný dom",E461="veľká parcela"),B461&gt;=1100,C461&gt;=22),MAX(2,J461),J461)))</f>
        <v>1</v>
      </c>
      <c r="M461" s="6" t="n">
        <f aca="false">IF(OR(E461="cesta",E461="vodný tok",E461="existujúca zástavba",E461="prístupový pás",E461="malý zvyšok"),0,IF(B461&gt;=2000,INT(B461/300),MIN(4,MAX(1,INT(B461/300)))))</f>
        <v>1</v>
      </c>
    </row>
    <row r="462" customFormat="false" ht="15" hidden="false" customHeight="false" outlineLevel="0" collapsed="false">
      <c r="A462" s="6" t="s">
        <v>584</v>
      </c>
      <c r="B462" s="11" t="n">
        <v>1541</v>
      </c>
      <c r="C462" s="16" t="n">
        <v>31.8</v>
      </c>
      <c r="D462" s="16" t="n">
        <v>48.7</v>
      </c>
      <c r="E462" s="6" t="s">
        <v>136</v>
      </c>
      <c r="F462" s="6" t="s">
        <v>108</v>
      </c>
      <c r="G462" s="6"/>
      <c r="H462" s="11" t="n">
        <v>87</v>
      </c>
      <c r="I462" s="15" t="n">
        <f aca="false">IF(B462&gt;0,MIN(1,H462/B462),0)</f>
        <v>0.0564568462037638</v>
      </c>
      <c r="J462" s="6" t="n">
        <f aca="false">IF(OR(E462="cesta",E462="vodný tok",E462="existujúca zástavba",E462="prístupový pás",E462="malý zvyšok"),0,IF(B462&gt;=2000,ROUND(B462/850,0),IF(E462="úzky pás (8–9 m)",0.5,1)))</f>
        <v>1</v>
      </c>
      <c r="K462" s="6" t="n">
        <f aca="false">IF(OR(G462="park + MŠ",G462="vreckový park / retencia"),0,J462)</f>
        <v>1</v>
      </c>
      <c r="L462" s="6" t="n">
        <f aca="false">IF(G462&lt;&gt;"",0,IF(E462="úzky pás (8–9 m)",1,IF(AND(OR(E462="rodinný dom",E462="veľká parcela"),B462&gt;=1100,C462&gt;=22),MAX(2,J462),J462)))</f>
        <v>2</v>
      </c>
      <c r="M462" s="6" t="n">
        <f aca="false">IF(OR(E462="cesta",E462="vodný tok",E462="existujúca zástavba",E462="prístupový pás",E462="malý zvyšok"),0,IF(B462&gt;=2000,INT(B462/300),MIN(4,MAX(1,INT(B462/300)))))</f>
        <v>4</v>
      </c>
    </row>
    <row r="463" customFormat="false" ht="15" hidden="false" customHeight="false" outlineLevel="0" collapsed="false">
      <c r="A463" s="6" t="s">
        <v>585</v>
      </c>
      <c r="B463" s="11" t="n">
        <v>455</v>
      </c>
      <c r="C463" s="16" t="n">
        <v>14.4</v>
      </c>
      <c r="D463" s="16" t="n">
        <v>31.8</v>
      </c>
      <c r="E463" s="6" t="s">
        <v>147</v>
      </c>
      <c r="F463" s="6" t="s">
        <v>108</v>
      </c>
      <c r="G463" s="6"/>
      <c r="H463" s="11" t="n">
        <v>25</v>
      </c>
      <c r="I463" s="15" t="n">
        <f aca="false">IF(B463&gt;0,MIN(1,H463/B463),0)</f>
        <v>0.0549450549450549</v>
      </c>
      <c r="J463" s="6" t="n">
        <f aca="false">IF(OR(E463="cesta",E463="vodný tok",E463="existujúca zástavba",E463="prístupový pás",E463="malý zvyšok"),0,IF(B463&gt;=2000,ROUND(B463/850,0),IF(E463="úzky pás (8–9 m)",0.5,1)))</f>
        <v>1</v>
      </c>
      <c r="K463" s="6" t="n">
        <f aca="false">IF(OR(G463="park + MŠ",G463="vreckový park / retencia"),0,J463)</f>
        <v>1</v>
      </c>
      <c r="L463" s="6" t="n">
        <f aca="false">IF(G463&lt;&gt;"",0,IF(E463="úzky pás (8–9 m)",1,IF(AND(OR(E463="rodinný dom",E463="veľká parcela"),B463&gt;=1100,C463&gt;=22),MAX(2,J463),J463)))</f>
        <v>1</v>
      </c>
      <c r="M463" s="6" t="n">
        <f aca="false">IF(OR(E463="cesta",E463="vodný tok",E463="existujúca zástavba",E463="prístupový pás",E463="malý zvyšok"),0,IF(B463&gt;=2000,INT(B463/300),MIN(4,MAX(1,INT(B463/300)))))</f>
        <v>1</v>
      </c>
    </row>
    <row r="464" customFormat="false" ht="15" hidden="false" customHeight="false" outlineLevel="0" collapsed="false">
      <c r="A464" s="6" t="s">
        <v>586</v>
      </c>
      <c r="B464" s="11" t="n">
        <v>520</v>
      </c>
      <c r="C464" s="16" t="n">
        <v>16.4</v>
      </c>
      <c r="D464" s="16" t="n">
        <v>31.8</v>
      </c>
      <c r="E464" s="6" t="s">
        <v>136</v>
      </c>
      <c r="F464" s="6" t="s">
        <v>108</v>
      </c>
      <c r="G464" s="6"/>
      <c r="H464" s="11" t="n">
        <v>29</v>
      </c>
      <c r="I464" s="15" t="n">
        <f aca="false">IF(B464&gt;0,MIN(1,H464/B464),0)</f>
        <v>0.0557692307692308</v>
      </c>
      <c r="J464" s="6" t="n">
        <f aca="false">IF(OR(E464="cesta",E464="vodný tok",E464="existujúca zástavba",E464="prístupový pás",E464="malý zvyšok"),0,IF(B464&gt;=2000,ROUND(B464/850,0),IF(E464="úzky pás (8–9 m)",0.5,1)))</f>
        <v>1</v>
      </c>
      <c r="K464" s="6" t="n">
        <f aca="false">IF(OR(G464="park + MŠ",G464="vreckový park / retencia"),0,J464)</f>
        <v>1</v>
      </c>
      <c r="L464" s="6" t="n">
        <f aca="false">IF(G464&lt;&gt;"",0,IF(E464="úzky pás (8–9 m)",1,IF(AND(OR(E464="rodinný dom",E464="veľká parcela"),B464&gt;=1100,C464&gt;=22),MAX(2,J464),J464)))</f>
        <v>1</v>
      </c>
      <c r="M464" s="6" t="n">
        <f aca="false">IF(OR(E464="cesta",E464="vodný tok",E464="existujúca zástavba",E464="prístupový pás",E464="malý zvyšok"),0,IF(B464&gt;=2000,INT(B464/300),MIN(4,MAX(1,INT(B464/300)))))</f>
        <v>1</v>
      </c>
    </row>
    <row r="465" customFormat="false" ht="15" hidden="false" customHeight="false" outlineLevel="0" collapsed="false">
      <c r="A465" s="6" t="s">
        <v>587</v>
      </c>
      <c r="B465" s="11" t="n">
        <v>420</v>
      </c>
      <c r="C465" s="16" t="n">
        <v>14.5</v>
      </c>
      <c r="D465" s="16" t="n">
        <v>29</v>
      </c>
      <c r="E465" s="6" t="s">
        <v>147</v>
      </c>
      <c r="F465" s="6" t="s">
        <v>108</v>
      </c>
      <c r="G465" s="6"/>
      <c r="H465" s="11" t="n">
        <v>0</v>
      </c>
      <c r="I465" s="15" t="n">
        <f aca="false">IF(B465&gt;0,MIN(1,H465/B465),0)</f>
        <v>0</v>
      </c>
      <c r="J465" s="6" t="n">
        <f aca="false">IF(OR(E465="cesta",E465="vodný tok",E465="existujúca zástavba",E465="prístupový pás",E465="malý zvyšok"),0,IF(B465&gt;=2000,ROUND(B465/850,0),IF(E465="úzky pás (8–9 m)",0.5,1)))</f>
        <v>1</v>
      </c>
      <c r="K465" s="6" t="n">
        <f aca="false">IF(OR(G465="park + MŠ",G465="vreckový park / retencia"),0,J465)</f>
        <v>1</v>
      </c>
      <c r="L465" s="6" t="n">
        <f aca="false">IF(G465&lt;&gt;"",0,IF(E465="úzky pás (8–9 m)",1,IF(AND(OR(E465="rodinný dom",E465="veľká parcela"),B465&gt;=1100,C465&gt;=22),MAX(2,J465),J465)))</f>
        <v>1</v>
      </c>
      <c r="M465" s="6" t="n">
        <f aca="false">IF(OR(E465="cesta",E465="vodný tok",E465="existujúca zástavba",E465="prístupový pás",E465="malý zvyšok"),0,IF(B465&gt;=2000,INT(B465/300),MIN(4,MAX(1,INT(B465/300)))))</f>
        <v>1</v>
      </c>
    </row>
    <row r="466" customFormat="false" ht="15" hidden="false" customHeight="false" outlineLevel="0" collapsed="false">
      <c r="A466" s="6" t="s">
        <v>588</v>
      </c>
      <c r="B466" s="11" t="n">
        <v>490</v>
      </c>
      <c r="C466" s="16" t="n">
        <v>17.2</v>
      </c>
      <c r="D466" s="16" t="n">
        <v>28.9</v>
      </c>
      <c r="E466" s="6" t="s">
        <v>136</v>
      </c>
      <c r="F466" s="6" t="s">
        <v>108</v>
      </c>
      <c r="G466" s="6"/>
      <c r="H466" s="11" t="n">
        <v>48</v>
      </c>
      <c r="I466" s="15" t="n">
        <f aca="false">IF(B466&gt;0,MIN(1,H466/B466),0)</f>
        <v>0.0979591836734694</v>
      </c>
      <c r="J466" s="6" t="n">
        <f aca="false">IF(OR(E466="cesta",E466="vodný tok",E466="existujúca zástavba",E466="prístupový pás",E466="malý zvyšok"),0,IF(B466&gt;=2000,ROUND(B466/850,0),IF(E466="úzky pás (8–9 m)",0.5,1)))</f>
        <v>1</v>
      </c>
      <c r="K466" s="6" t="n">
        <f aca="false">IF(OR(G466="park + MŠ",G466="vreckový park / retencia"),0,J466)</f>
        <v>1</v>
      </c>
      <c r="L466" s="6" t="n">
        <f aca="false">IF(G466&lt;&gt;"",0,IF(E466="úzky pás (8–9 m)",1,IF(AND(OR(E466="rodinný dom",E466="veľká parcela"),B466&gt;=1100,C466&gt;=22),MAX(2,J466),J466)))</f>
        <v>1</v>
      </c>
      <c r="M466" s="6" t="n">
        <f aca="false">IF(OR(E466="cesta",E466="vodný tok",E466="existujúca zástavba",E466="prístupový pás",E466="malý zvyšok"),0,IF(B466&gt;=2000,INT(B466/300),MIN(4,MAX(1,INT(B466/300)))))</f>
        <v>1</v>
      </c>
    </row>
    <row r="467" customFormat="false" ht="15" hidden="false" customHeight="false" outlineLevel="0" collapsed="false">
      <c r="A467" s="6" t="s">
        <v>589</v>
      </c>
      <c r="B467" s="11" t="n">
        <v>6718</v>
      </c>
      <c r="C467" s="16" t="n">
        <v>37.2</v>
      </c>
      <c r="D467" s="16" t="n">
        <v>457.9</v>
      </c>
      <c r="E467" s="6" t="s">
        <v>161</v>
      </c>
      <c r="F467" s="6" t="s">
        <v>242</v>
      </c>
      <c r="G467" s="6"/>
      <c r="H467" s="11" t="n">
        <v>0</v>
      </c>
      <c r="I467" s="15" t="n">
        <f aca="false">IF(B467&gt;0,MIN(1,H467/B467),0)</f>
        <v>0</v>
      </c>
      <c r="J467" s="6" t="n">
        <f aca="false">IF(OR(E467="cesta",E467="vodný tok",E467="existujúca zástavba",E467="prístupový pás",E467="malý zvyšok"),0,IF(B467&gt;=2000,ROUND(B467/850,0),IF(E467="úzky pás (8–9 m)",0.5,1)))</f>
        <v>0</v>
      </c>
      <c r="K467" s="6" t="n">
        <f aca="false">IF(OR(G467="park + MŠ",G467="vreckový park / retencia"),0,J467)</f>
        <v>0</v>
      </c>
      <c r="L467" s="6" t="n">
        <f aca="false">IF(G467&lt;&gt;"",0,IF(E467="úzky pás (8–9 m)",1,IF(AND(OR(E467="rodinný dom",E467="veľká parcela"),B467&gt;=1100,C467&gt;=22),MAX(2,J467),J467)))</f>
        <v>0</v>
      </c>
      <c r="M467" s="6" t="n">
        <f aca="false">IF(OR(E467="cesta",E467="vodný tok",E467="existujúca zástavba",E467="prístupový pás",E467="malý zvyšok"),0,IF(B467&gt;=2000,INT(B467/300),MIN(4,MAX(1,INT(B467/300)))))</f>
        <v>0</v>
      </c>
    </row>
    <row r="468" customFormat="false" ht="15" hidden="false" customHeight="false" outlineLevel="0" collapsed="false">
      <c r="A468" s="6" t="s">
        <v>590</v>
      </c>
      <c r="B468" s="11" t="n">
        <v>1466</v>
      </c>
      <c r="C468" s="16" t="n">
        <v>15.6</v>
      </c>
      <c r="D468" s="16" t="n">
        <v>265.1</v>
      </c>
      <c r="E468" s="6" t="s">
        <v>161</v>
      </c>
      <c r="F468" s="6" t="s">
        <v>108</v>
      </c>
      <c r="G468" s="6"/>
      <c r="H468" s="11" t="n">
        <v>0</v>
      </c>
      <c r="I468" s="15" t="n">
        <f aca="false">IF(B468&gt;0,MIN(1,H468/B468),0)</f>
        <v>0</v>
      </c>
      <c r="J468" s="6" t="n">
        <f aca="false">IF(OR(E468="cesta",E468="vodný tok",E468="existujúca zástavba",E468="prístupový pás",E468="malý zvyšok"),0,IF(B468&gt;=2000,ROUND(B468/850,0),IF(E468="úzky pás (8–9 m)",0.5,1)))</f>
        <v>0</v>
      </c>
      <c r="K468" s="6" t="n">
        <f aca="false">IF(OR(G468="park + MŠ",G468="vreckový park / retencia"),0,J468)</f>
        <v>0</v>
      </c>
      <c r="L468" s="6" t="n">
        <f aca="false">IF(G468&lt;&gt;"",0,IF(E468="úzky pás (8–9 m)",1,IF(AND(OR(E468="rodinný dom",E468="veľká parcela"),B468&gt;=1100,C468&gt;=22),MAX(2,J468),J468)))</f>
        <v>0</v>
      </c>
      <c r="M468" s="6" t="n">
        <f aca="false">IF(OR(E468="cesta",E468="vodný tok",E468="existujúca zástavba",E468="prístupový pás",E468="malý zvyšok"),0,IF(B468&gt;=2000,INT(B468/300),MIN(4,MAX(1,INT(B468/300)))))</f>
        <v>0</v>
      </c>
    </row>
    <row r="469" customFormat="false" ht="15" hidden="false" customHeight="false" outlineLevel="0" collapsed="false">
      <c r="A469" s="6" t="s">
        <v>591</v>
      </c>
      <c r="B469" s="11" t="n">
        <v>8988</v>
      </c>
      <c r="C469" s="16" t="n">
        <v>113.5</v>
      </c>
      <c r="D469" s="16" t="n">
        <v>645.1</v>
      </c>
      <c r="E469" s="6" t="s">
        <v>161</v>
      </c>
      <c r="F469" s="6" t="s">
        <v>242</v>
      </c>
      <c r="G469" s="6"/>
      <c r="H469" s="11" t="n">
        <v>0</v>
      </c>
      <c r="I469" s="15" t="n">
        <f aca="false">IF(B469&gt;0,MIN(1,H469/B469),0)</f>
        <v>0</v>
      </c>
      <c r="J469" s="6" t="n">
        <f aca="false">IF(OR(E469="cesta",E469="vodný tok",E469="existujúca zástavba",E469="prístupový pás",E469="malý zvyšok"),0,IF(B469&gt;=2000,ROUND(B469/850,0),IF(E469="úzky pás (8–9 m)",0.5,1)))</f>
        <v>0</v>
      </c>
      <c r="K469" s="6" t="n">
        <f aca="false">IF(OR(G469="park + MŠ",G469="vreckový park / retencia"),0,J469)</f>
        <v>0</v>
      </c>
      <c r="L469" s="6" t="n">
        <f aca="false">IF(G469&lt;&gt;"",0,IF(E469="úzky pás (8–9 m)",1,IF(AND(OR(E469="rodinný dom",E469="veľká parcela"),B469&gt;=1100,C469&gt;=22),MAX(2,J469),J469)))</f>
        <v>0</v>
      </c>
      <c r="M469" s="6" t="n">
        <f aca="false">IF(OR(E469="cesta",E469="vodný tok",E469="existujúca zástavba",E469="prístupový pás",E469="malý zvyšok"),0,IF(B469&gt;=2000,INT(B469/300),MIN(4,MAX(1,INT(B469/300)))))</f>
        <v>0</v>
      </c>
    </row>
    <row r="470" customFormat="false" ht="15" hidden="false" customHeight="false" outlineLevel="0" collapsed="false">
      <c r="A470" s="6" t="s">
        <v>592</v>
      </c>
      <c r="B470" s="11" t="n">
        <v>321</v>
      </c>
      <c r="C470" s="16" t="n">
        <v>12.7</v>
      </c>
      <c r="D470" s="16" t="n">
        <v>60.5</v>
      </c>
      <c r="E470" s="6" t="s">
        <v>161</v>
      </c>
      <c r="F470" s="6" t="s">
        <v>108</v>
      </c>
      <c r="G470" s="6"/>
      <c r="H470" s="11" t="n">
        <v>0</v>
      </c>
      <c r="I470" s="15" t="n">
        <f aca="false">IF(B470&gt;0,MIN(1,H470/B470),0)</f>
        <v>0</v>
      </c>
      <c r="J470" s="6" t="n">
        <f aca="false">IF(OR(E470="cesta",E470="vodný tok",E470="existujúca zástavba",E470="prístupový pás",E470="malý zvyšok"),0,IF(B470&gt;=2000,ROUND(B470/850,0),IF(E470="úzky pás (8–9 m)",0.5,1)))</f>
        <v>0</v>
      </c>
      <c r="K470" s="6" t="n">
        <f aca="false">IF(OR(G470="park + MŠ",G470="vreckový park / retencia"),0,J470)</f>
        <v>0</v>
      </c>
      <c r="L470" s="6" t="n">
        <f aca="false">IF(G470&lt;&gt;"",0,IF(E470="úzky pás (8–9 m)",1,IF(AND(OR(E470="rodinný dom",E470="veľká parcela"),B470&gt;=1100,C470&gt;=22),MAX(2,J470),J470)))</f>
        <v>0</v>
      </c>
      <c r="M470" s="6" t="n">
        <f aca="false">IF(OR(E470="cesta",E470="vodný tok",E470="existujúca zástavba",E470="prístupový pás",E470="malý zvyšok"),0,IF(B470&gt;=2000,INT(B470/300),MIN(4,MAX(1,INT(B470/300)))))</f>
        <v>0</v>
      </c>
    </row>
    <row r="471" customFormat="false" ht="15" hidden="false" customHeight="false" outlineLevel="0" collapsed="false">
      <c r="A471" s="6" t="s">
        <v>593</v>
      </c>
      <c r="B471" s="11" t="n">
        <v>425</v>
      </c>
      <c r="C471" s="16" t="n">
        <v>16.2</v>
      </c>
      <c r="D471" s="16" t="n">
        <v>26.9</v>
      </c>
      <c r="E471" s="6" t="s">
        <v>147</v>
      </c>
      <c r="F471" s="6" t="s">
        <v>108</v>
      </c>
      <c r="G471" s="6"/>
      <c r="H471" s="11" t="n">
        <v>44</v>
      </c>
      <c r="I471" s="15" t="n">
        <f aca="false">IF(B471&gt;0,MIN(1,H471/B471),0)</f>
        <v>0.103529411764706</v>
      </c>
      <c r="J471" s="6" t="n">
        <f aca="false">IF(OR(E471="cesta",E471="vodný tok",E471="existujúca zástavba",E471="prístupový pás",E471="malý zvyšok"),0,IF(B471&gt;=2000,ROUND(B471/850,0),IF(E471="úzky pás (8–9 m)",0.5,1)))</f>
        <v>1</v>
      </c>
      <c r="K471" s="6" t="n">
        <f aca="false">IF(OR(G471="park + MŠ",G471="vreckový park / retencia"),0,J471)</f>
        <v>1</v>
      </c>
      <c r="L471" s="6" t="n">
        <f aca="false">IF(G471&lt;&gt;"",0,IF(E471="úzky pás (8–9 m)",1,IF(AND(OR(E471="rodinný dom",E471="veľká parcela"),B471&gt;=1100,C471&gt;=22),MAX(2,J471),J471)))</f>
        <v>1</v>
      </c>
      <c r="M471" s="6" t="n">
        <f aca="false">IF(OR(E471="cesta",E471="vodný tok",E471="existujúca zástavba",E471="prístupový pás",E471="malý zvyšok"),0,IF(B471&gt;=2000,INT(B471/300),MIN(4,MAX(1,INT(B471/300)))))</f>
        <v>1</v>
      </c>
    </row>
    <row r="472" customFormat="false" ht="15" hidden="false" customHeight="false" outlineLevel="0" collapsed="false">
      <c r="A472" s="6" t="s">
        <v>594</v>
      </c>
      <c r="B472" s="11" t="n">
        <v>421</v>
      </c>
      <c r="C472" s="16" t="n">
        <v>15.6</v>
      </c>
      <c r="D472" s="16" t="n">
        <v>26.9</v>
      </c>
      <c r="E472" s="6" t="s">
        <v>147</v>
      </c>
      <c r="F472" s="6" t="s">
        <v>108</v>
      </c>
      <c r="G472" s="6"/>
      <c r="H472" s="11" t="n">
        <v>0</v>
      </c>
      <c r="I472" s="15" t="n">
        <f aca="false">IF(B472&gt;0,MIN(1,H472/B472),0)</f>
        <v>0</v>
      </c>
      <c r="J472" s="6" t="n">
        <f aca="false">IF(OR(E472="cesta",E472="vodný tok",E472="existujúca zástavba",E472="prístupový pás",E472="malý zvyšok"),0,IF(B472&gt;=2000,ROUND(B472/850,0),IF(E472="úzky pás (8–9 m)",0.5,1)))</f>
        <v>1</v>
      </c>
      <c r="K472" s="6" t="n">
        <f aca="false">IF(OR(G472="park + MŠ",G472="vreckový park / retencia"),0,J472)</f>
        <v>1</v>
      </c>
      <c r="L472" s="6" t="n">
        <f aca="false">IF(G472&lt;&gt;"",0,IF(E472="úzky pás (8–9 m)",1,IF(AND(OR(E472="rodinný dom",E472="veľká parcela"),B472&gt;=1100,C472&gt;=22),MAX(2,J472),J472)))</f>
        <v>1</v>
      </c>
      <c r="M472" s="6" t="n">
        <f aca="false">IF(OR(E472="cesta",E472="vodný tok",E472="existujúca zástavba",E472="prístupový pás",E472="malý zvyšok"),0,IF(B472&gt;=2000,INT(B472/300),MIN(4,MAX(1,INT(B472/300)))))</f>
        <v>1</v>
      </c>
    </row>
    <row r="473" customFormat="false" ht="15" hidden="false" customHeight="false" outlineLevel="0" collapsed="false">
      <c r="A473" s="6" t="s">
        <v>595</v>
      </c>
      <c r="B473" s="11" t="n">
        <v>790</v>
      </c>
      <c r="C473" s="16" t="n">
        <v>24.9</v>
      </c>
      <c r="D473" s="16" t="n">
        <v>31.8</v>
      </c>
      <c r="E473" s="6" t="s">
        <v>136</v>
      </c>
      <c r="F473" s="6" t="s">
        <v>108</v>
      </c>
      <c r="G473" s="6"/>
      <c r="H473" s="11" t="n">
        <v>44</v>
      </c>
      <c r="I473" s="15" t="n">
        <f aca="false">IF(B473&gt;0,MIN(1,H473/B473),0)</f>
        <v>0.0556962025316456</v>
      </c>
      <c r="J473" s="6" t="n">
        <f aca="false">IF(OR(E473="cesta",E473="vodný tok",E473="existujúca zástavba",E473="prístupový pás",E473="malý zvyšok"),0,IF(B473&gt;=2000,ROUND(B473/850,0),IF(E473="úzky pás (8–9 m)",0.5,1)))</f>
        <v>1</v>
      </c>
      <c r="K473" s="6" t="n">
        <f aca="false">IF(OR(G473="park + MŠ",G473="vreckový park / retencia"),0,J473)</f>
        <v>1</v>
      </c>
      <c r="L473" s="6" t="n">
        <f aca="false">IF(G473&lt;&gt;"",0,IF(E473="úzky pás (8–9 m)",1,IF(AND(OR(E473="rodinný dom",E473="veľká parcela"),B473&gt;=1100,C473&gt;=22),MAX(2,J473),J473)))</f>
        <v>1</v>
      </c>
      <c r="M473" s="6" t="n">
        <f aca="false">IF(OR(E473="cesta",E473="vodný tok",E473="existujúca zástavba",E473="prístupový pás",E473="malý zvyšok"),0,IF(B473&gt;=2000,INT(B473/300),MIN(4,MAX(1,INT(B473/300)))))</f>
        <v>2</v>
      </c>
    </row>
    <row r="474" customFormat="false" ht="15" hidden="false" customHeight="false" outlineLevel="0" collapsed="false">
      <c r="A474" s="6" t="s">
        <v>596</v>
      </c>
      <c r="B474" s="11" t="n">
        <v>632</v>
      </c>
      <c r="C474" s="16" t="n">
        <v>19.9</v>
      </c>
      <c r="D474" s="16" t="n">
        <v>31.9</v>
      </c>
      <c r="E474" s="6" t="s">
        <v>136</v>
      </c>
      <c r="F474" s="6" t="s">
        <v>108</v>
      </c>
      <c r="G474" s="6"/>
      <c r="H474" s="11" t="n">
        <v>36</v>
      </c>
      <c r="I474" s="15" t="n">
        <f aca="false">IF(B474&gt;0,MIN(1,H474/B474),0)</f>
        <v>0.0569620253164557</v>
      </c>
      <c r="J474" s="6" t="n">
        <f aca="false">IF(OR(E474="cesta",E474="vodný tok",E474="existujúca zástavba",E474="prístupový pás",E474="malý zvyšok"),0,IF(B474&gt;=2000,ROUND(B474/850,0),IF(E474="úzky pás (8–9 m)",0.5,1)))</f>
        <v>1</v>
      </c>
      <c r="K474" s="6" t="n">
        <f aca="false">IF(OR(G474="park + MŠ",G474="vreckový park / retencia"),0,J474)</f>
        <v>1</v>
      </c>
      <c r="L474" s="6" t="n">
        <f aca="false">IF(G474&lt;&gt;"",0,IF(E474="úzky pás (8–9 m)",1,IF(AND(OR(E474="rodinný dom",E474="veľká parcela"),B474&gt;=1100,C474&gt;=22),MAX(2,J474),J474)))</f>
        <v>1</v>
      </c>
      <c r="M474" s="6" t="n">
        <f aca="false">IF(OR(E474="cesta",E474="vodný tok",E474="existujúca zástavba",E474="prístupový pás",E474="malý zvyšok"),0,IF(B474&gt;=2000,INT(B474/300),MIN(4,MAX(1,INT(B474/300)))))</f>
        <v>2</v>
      </c>
    </row>
    <row r="475" customFormat="false" ht="15" hidden="false" customHeight="false" outlineLevel="0" collapsed="false">
      <c r="A475" s="6" t="s">
        <v>597</v>
      </c>
      <c r="B475" s="11" t="n">
        <v>669</v>
      </c>
      <c r="C475" s="16" t="n">
        <v>21.1</v>
      </c>
      <c r="D475" s="16" t="n">
        <v>31.8</v>
      </c>
      <c r="E475" s="6" t="s">
        <v>136</v>
      </c>
      <c r="F475" s="6" t="s">
        <v>108</v>
      </c>
      <c r="G475" s="6"/>
      <c r="H475" s="11" t="n">
        <v>38</v>
      </c>
      <c r="I475" s="15" t="n">
        <f aca="false">IF(B475&gt;0,MIN(1,H475/B475),0)</f>
        <v>0.0568011958146487</v>
      </c>
      <c r="J475" s="6" t="n">
        <f aca="false">IF(OR(E475="cesta",E475="vodný tok",E475="existujúca zástavba",E475="prístupový pás",E475="malý zvyšok"),0,IF(B475&gt;=2000,ROUND(B475/850,0),IF(E475="úzky pás (8–9 m)",0.5,1)))</f>
        <v>1</v>
      </c>
      <c r="K475" s="6" t="n">
        <f aca="false">IF(OR(G475="park + MŠ",G475="vreckový park / retencia"),0,J475)</f>
        <v>1</v>
      </c>
      <c r="L475" s="6" t="n">
        <f aca="false">IF(G475&lt;&gt;"",0,IF(E475="úzky pás (8–9 m)",1,IF(AND(OR(E475="rodinný dom",E475="veľká parcela"),B475&gt;=1100,C475&gt;=22),MAX(2,J475),J475)))</f>
        <v>1</v>
      </c>
      <c r="M475" s="6" t="n">
        <f aca="false">IF(OR(E475="cesta",E475="vodný tok",E475="existujúca zástavba",E475="prístupový pás",E475="malý zvyšok"),0,IF(B475&gt;=2000,INT(B475/300),MIN(4,MAX(1,INT(B475/300)))))</f>
        <v>2</v>
      </c>
    </row>
    <row r="476" customFormat="false" ht="15" hidden="false" customHeight="false" outlineLevel="0" collapsed="false">
      <c r="A476" s="6" t="s">
        <v>598</v>
      </c>
      <c r="B476" s="11" t="n">
        <v>1340</v>
      </c>
      <c r="C476" s="16" t="n">
        <v>31.8</v>
      </c>
      <c r="D476" s="16" t="n">
        <v>42.2</v>
      </c>
      <c r="E476" s="6" t="s">
        <v>136</v>
      </c>
      <c r="F476" s="6" t="s">
        <v>108</v>
      </c>
      <c r="G476" s="6"/>
      <c r="H476" s="11" t="n">
        <v>75</v>
      </c>
      <c r="I476" s="15" t="n">
        <f aca="false">IF(B476&gt;0,MIN(1,H476/B476),0)</f>
        <v>0.0559701492537313</v>
      </c>
      <c r="J476" s="6" t="n">
        <f aca="false">IF(OR(E476="cesta",E476="vodný tok",E476="existujúca zástavba",E476="prístupový pás",E476="malý zvyšok"),0,IF(B476&gt;=2000,ROUND(B476/850,0),IF(E476="úzky pás (8–9 m)",0.5,1)))</f>
        <v>1</v>
      </c>
      <c r="K476" s="6" t="n">
        <f aca="false">IF(OR(G476="park + MŠ",G476="vreckový park / retencia"),0,J476)</f>
        <v>1</v>
      </c>
      <c r="L476" s="6" t="n">
        <f aca="false">IF(G476&lt;&gt;"",0,IF(E476="úzky pás (8–9 m)",1,IF(AND(OR(E476="rodinný dom",E476="veľká parcela"),B476&gt;=1100,C476&gt;=22),MAX(2,J476),J476)))</f>
        <v>2</v>
      </c>
      <c r="M476" s="6" t="n">
        <f aca="false">IF(OR(E476="cesta",E476="vodný tok",E476="existujúca zástavba",E476="prístupový pás",E476="malý zvyšok"),0,IF(B476&gt;=2000,INT(B476/300),MIN(4,MAX(1,INT(B476/300)))))</f>
        <v>4</v>
      </c>
    </row>
    <row r="477" customFormat="false" ht="15" hidden="false" customHeight="false" outlineLevel="0" collapsed="false">
      <c r="A477" s="6" t="s">
        <v>599</v>
      </c>
      <c r="B477" s="11" t="n">
        <v>500</v>
      </c>
      <c r="C477" s="16" t="n">
        <v>15.7</v>
      </c>
      <c r="D477" s="16" t="n">
        <v>31.8</v>
      </c>
      <c r="E477" s="6" t="s">
        <v>136</v>
      </c>
      <c r="F477" s="6" t="s">
        <v>108</v>
      </c>
      <c r="G477" s="6"/>
      <c r="H477" s="11" t="n">
        <v>28</v>
      </c>
      <c r="I477" s="15" t="n">
        <f aca="false">IF(B477&gt;0,MIN(1,H477/B477),0)</f>
        <v>0.056</v>
      </c>
      <c r="J477" s="6" t="n">
        <f aca="false">IF(OR(E477="cesta",E477="vodný tok",E477="existujúca zástavba",E477="prístupový pás",E477="malý zvyšok"),0,IF(B477&gt;=2000,ROUND(B477/850,0),IF(E477="úzky pás (8–9 m)",0.5,1)))</f>
        <v>1</v>
      </c>
      <c r="K477" s="6" t="n">
        <f aca="false">IF(OR(G477="park + MŠ",G477="vreckový park / retencia"),0,J477)</f>
        <v>1</v>
      </c>
      <c r="L477" s="6" t="n">
        <f aca="false">IF(G477&lt;&gt;"",0,IF(E477="úzky pás (8–9 m)",1,IF(AND(OR(E477="rodinný dom",E477="veľká parcela"),B477&gt;=1100,C477&gt;=22),MAX(2,J477),J477)))</f>
        <v>1</v>
      </c>
      <c r="M477" s="6" t="n">
        <f aca="false">IF(OR(E477="cesta",E477="vodný tok",E477="existujúca zástavba",E477="prístupový pás",E477="malý zvyšok"),0,IF(B477&gt;=2000,INT(B477/300),MIN(4,MAX(1,INT(B477/300)))))</f>
        <v>1</v>
      </c>
    </row>
    <row r="478" customFormat="false" ht="15" hidden="false" customHeight="false" outlineLevel="0" collapsed="false">
      <c r="A478" s="6" t="s">
        <v>600</v>
      </c>
      <c r="B478" s="11" t="n">
        <v>762</v>
      </c>
      <c r="C478" s="16" t="n">
        <v>24</v>
      </c>
      <c r="D478" s="16" t="n">
        <v>31.8</v>
      </c>
      <c r="E478" s="6" t="s">
        <v>136</v>
      </c>
      <c r="F478" s="6" t="s">
        <v>108</v>
      </c>
      <c r="G478" s="6"/>
      <c r="H478" s="11" t="n">
        <v>43</v>
      </c>
      <c r="I478" s="15" t="n">
        <f aca="false">IF(B478&gt;0,MIN(1,H478/B478),0)</f>
        <v>0.0564304461942257</v>
      </c>
      <c r="J478" s="6" t="n">
        <f aca="false">IF(OR(E478="cesta",E478="vodný tok",E478="existujúca zástavba",E478="prístupový pás",E478="malý zvyšok"),0,IF(B478&gt;=2000,ROUND(B478/850,0),IF(E478="úzky pás (8–9 m)",0.5,1)))</f>
        <v>1</v>
      </c>
      <c r="K478" s="6" t="n">
        <f aca="false">IF(OR(G478="park + MŠ",G478="vreckový park / retencia"),0,J478)</f>
        <v>1</v>
      </c>
      <c r="L478" s="6" t="n">
        <f aca="false">IF(G478&lt;&gt;"",0,IF(E478="úzky pás (8–9 m)",1,IF(AND(OR(E478="rodinný dom",E478="veľká parcela"),B478&gt;=1100,C478&gt;=22),MAX(2,J478),J478)))</f>
        <v>1</v>
      </c>
      <c r="M478" s="6" t="n">
        <f aca="false">IF(OR(E478="cesta",E478="vodný tok",E478="existujúca zástavba",E478="prístupový pás",E478="malý zvyšok"),0,IF(B478&gt;=2000,INT(B478/300),MIN(4,MAX(1,INT(B478/300)))))</f>
        <v>2</v>
      </c>
    </row>
    <row r="479" customFormat="false" ht="15" hidden="false" customHeight="false" outlineLevel="0" collapsed="false">
      <c r="A479" s="6" t="s">
        <v>601</v>
      </c>
      <c r="B479" s="11" t="n">
        <v>600</v>
      </c>
      <c r="C479" s="16" t="n">
        <v>19</v>
      </c>
      <c r="D479" s="16" t="n">
        <v>31.8</v>
      </c>
      <c r="E479" s="6" t="s">
        <v>136</v>
      </c>
      <c r="F479" s="6" t="s">
        <v>108</v>
      </c>
      <c r="G479" s="6"/>
      <c r="H479" s="11" t="n">
        <v>34</v>
      </c>
      <c r="I479" s="15" t="n">
        <f aca="false">IF(B479&gt;0,MIN(1,H479/B479),0)</f>
        <v>0.0566666666666667</v>
      </c>
      <c r="J479" s="6" t="n">
        <f aca="false">IF(OR(E479="cesta",E479="vodný tok",E479="existujúca zástavba",E479="prístupový pás",E479="malý zvyšok"),0,IF(B479&gt;=2000,ROUND(B479/850,0),IF(E479="úzky pás (8–9 m)",0.5,1)))</f>
        <v>1</v>
      </c>
      <c r="K479" s="6" t="n">
        <f aca="false">IF(OR(G479="park + MŠ",G479="vreckový park / retencia"),0,J479)</f>
        <v>1</v>
      </c>
      <c r="L479" s="6" t="n">
        <f aca="false">IF(G479&lt;&gt;"",0,IF(E479="úzky pás (8–9 m)",1,IF(AND(OR(E479="rodinný dom",E479="veľká parcela"),B479&gt;=1100,C479&gt;=22),MAX(2,J479),J479)))</f>
        <v>1</v>
      </c>
      <c r="M479" s="6" t="n">
        <f aca="false">IF(OR(E479="cesta",E479="vodný tok",E479="existujúca zástavba",E479="prístupový pás",E479="malý zvyšok"),0,IF(B479&gt;=2000,INT(B479/300),MIN(4,MAX(1,INT(B479/300)))))</f>
        <v>2</v>
      </c>
    </row>
    <row r="480" customFormat="false" ht="15" hidden="false" customHeight="false" outlineLevel="0" collapsed="false">
      <c r="A480" s="6" t="s">
        <v>602</v>
      </c>
      <c r="B480" s="11" t="n">
        <v>606</v>
      </c>
      <c r="C480" s="16" t="n">
        <v>19.2</v>
      </c>
      <c r="D480" s="16" t="n">
        <v>31.8</v>
      </c>
      <c r="E480" s="6" t="s">
        <v>136</v>
      </c>
      <c r="F480" s="6" t="s">
        <v>108</v>
      </c>
      <c r="G480" s="6"/>
      <c r="H480" s="11" t="n">
        <v>34</v>
      </c>
      <c r="I480" s="15" t="n">
        <f aca="false">IF(B480&gt;0,MIN(1,H480/B480),0)</f>
        <v>0.0561056105610561</v>
      </c>
      <c r="J480" s="6" t="n">
        <f aca="false">IF(OR(E480="cesta",E480="vodný tok",E480="existujúca zástavba",E480="prístupový pás",E480="malý zvyšok"),0,IF(B480&gt;=2000,ROUND(B480/850,0),IF(E480="úzky pás (8–9 m)",0.5,1)))</f>
        <v>1</v>
      </c>
      <c r="K480" s="6" t="n">
        <f aca="false">IF(OR(G480="park + MŠ",G480="vreckový park / retencia"),0,J480)</f>
        <v>1</v>
      </c>
      <c r="L480" s="6" t="n">
        <f aca="false">IF(G480&lt;&gt;"",0,IF(E480="úzky pás (8–9 m)",1,IF(AND(OR(E480="rodinný dom",E480="veľká parcela"),B480&gt;=1100,C480&gt;=22),MAX(2,J480),J480)))</f>
        <v>1</v>
      </c>
      <c r="M480" s="6" t="n">
        <f aca="false">IF(OR(E480="cesta",E480="vodný tok",E480="existujúca zástavba",E480="prístupový pás",E480="malý zvyšok"),0,IF(B480&gt;=2000,INT(B480/300),MIN(4,MAX(1,INT(B480/300)))))</f>
        <v>2</v>
      </c>
    </row>
    <row r="481" customFormat="false" ht="15" hidden="false" customHeight="false" outlineLevel="0" collapsed="false">
      <c r="A481" s="6" t="s">
        <v>603</v>
      </c>
      <c r="B481" s="11" t="n">
        <v>682</v>
      </c>
      <c r="C481" s="16" t="n">
        <v>21.4</v>
      </c>
      <c r="D481" s="16" t="n">
        <v>31.9</v>
      </c>
      <c r="E481" s="6" t="s">
        <v>136</v>
      </c>
      <c r="F481" s="6" t="s">
        <v>108</v>
      </c>
      <c r="G481" s="6"/>
      <c r="H481" s="11" t="n">
        <v>38</v>
      </c>
      <c r="I481" s="15" t="n">
        <f aca="false">IF(B481&gt;0,MIN(1,H481/B481),0)</f>
        <v>0.0557184750733138</v>
      </c>
      <c r="J481" s="6" t="n">
        <f aca="false">IF(OR(E481="cesta",E481="vodný tok",E481="existujúca zástavba",E481="prístupový pás",E481="malý zvyšok"),0,IF(B481&gt;=2000,ROUND(B481/850,0),IF(E481="úzky pás (8–9 m)",0.5,1)))</f>
        <v>1</v>
      </c>
      <c r="K481" s="6" t="n">
        <f aca="false">IF(OR(G481="park + MŠ",G481="vreckový park / retencia"),0,J481)</f>
        <v>1</v>
      </c>
      <c r="L481" s="6" t="n">
        <f aca="false">IF(G481&lt;&gt;"",0,IF(E481="úzky pás (8–9 m)",1,IF(AND(OR(E481="rodinný dom",E481="veľká parcela"),B481&gt;=1100,C481&gt;=22),MAX(2,J481),J481)))</f>
        <v>1</v>
      </c>
      <c r="M481" s="6" t="n">
        <f aca="false">IF(OR(E481="cesta",E481="vodný tok",E481="existujúca zástavba",E481="prístupový pás",E481="malý zvyšok"),0,IF(B481&gt;=2000,INT(B481/300),MIN(4,MAX(1,INT(B481/300)))))</f>
        <v>2</v>
      </c>
    </row>
    <row r="482" customFormat="false" ht="15" hidden="false" customHeight="false" outlineLevel="0" collapsed="false">
      <c r="A482" s="6" t="s">
        <v>604</v>
      </c>
      <c r="B482" s="11" t="n">
        <v>619</v>
      </c>
      <c r="C482" s="16" t="n">
        <v>25.9</v>
      </c>
      <c r="D482" s="16" t="n">
        <v>31.9</v>
      </c>
      <c r="E482" s="6" t="s">
        <v>136</v>
      </c>
      <c r="F482" s="6" t="s">
        <v>108</v>
      </c>
      <c r="G482" s="6"/>
      <c r="H482" s="11" t="n">
        <v>56</v>
      </c>
      <c r="I482" s="15" t="n">
        <f aca="false">IF(B482&gt;0,MIN(1,H482/B482),0)</f>
        <v>0.0904684975767367</v>
      </c>
      <c r="J482" s="6" t="n">
        <f aca="false">IF(OR(E482="cesta",E482="vodný tok",E482="existujúca zástavba",E482="prístupový pás",E482="malý zvyšok"),0,IF(B482&gt;=2000,ROUND(B482/850,0),IF(E482="úzky pás (8–9 m)",0.5,1)))</f>
        <v>1</v>
      </c>
      <c r="K482" s="6" t="n">
        <f aca="false">IF(OR(G482="park + MŠ",G482="vreckový park / retencia"),0,J482)</f>
        <v>1</v>
      </c>
      <c r="L482" s="6" t="n">
        <f aca="false">IF(G482&lt;&gt;"",0,IF(E482="úzky pás (8–9 m)",1,IF(AND(OR(E482="rodinný dom",E482="veľká parcela"),B482&gt;=1100,C482&gt;=22),MAX(2,J482),J482)))</f>
        <v>1</v>
      </c>
      <c r="M482" s="6" t="n">
        <f aca="false">IF(OR(E482="cesta",E482="vodný tok",E482="existujúca zástavba",E482="prístupový pás",E482="malý zvyšok"),0,IF(B482&gt;=2000,INT(B482/300),MIN(4,MAX(1,INT(B482/300)))))</f>
        <v>2</v>
      </c>
    </row>
    <row r="483" customFormat="false" ht="15" hidden="false" customHeight="false" outlineLevel="0" collapsed="false">
      <c r="A483" s="6" t="s">
        <v>605</v>
      </c>
      <c r="B483" s="11" t="n">
        <v>657</v>
      </c>
      <c r="C483" s="16" t="n">
        <v>30.8</v>
      </c>
      <c r="D483" s="16" t="n">
        <v>32.1</v>
      </c>
      <c r="E483" s="6" t="s">
        <v>136</v>
      </c>
      <c r="F483" s="6" t="s">
        <v>108</v>
      </c>
      <c r="G483" s="6"/>
      <c r="H483" s="11" t="n">
        <v>29</v>
      </c>
      <c r="I483" s="15" t="n">
        <f aca="false">IF(B483&gt;0,MIN(1,H483/B483),0)</f>
        <v>0.0441400304414003</v>
      </c>
      <c r="J483" s="6" t="n">
        <f aca="false">IF(OR(E483="cesta",E483="vodný tok",E483="existujúca zástavba",E483="prístupový pás",E483="malý zvyšok"),0,IF(B483&gt;=2000,ROUND(B483/850,0),IF(E483="úzky pás (8–9 m)",0.5,1)))</f>
        <v>1</v>
      </c>
      <c r="K483" s="6" t="n">
        <f aca="false">IF(OR(G483="park + MŠ",G483="vreckový park / retencia"),0,J483)</f>
        <v>1</v>
      </c>
      <c r="L483" s="6" t="n">
        <f aca="false">IF(G483&lt;&gt;"",0,IF(E483="úzky pás (8–9 m)",1,IF(AND(OR(E483="rodinný dom",E483="veľká parcela"),B483&gt;=1100,C483&gt;=22),MAX(2,J483),J483)))</f>
        <v>1</v>
      </c>
      <c r="M483" s="6" t="n">
        <f aca="false">IF(OR(E483="cesta",E483="vodný tok",E483="existujúca zástavba",E483="prístupový pás",E483="malý zvyšok"),0,IF(B483&gt;=2000,INT(B483/300),MIN(4,MAX(1,INT(B483/300)))))</f>
        <v>2</v>
      </c>
    </row>
    <row r="484" customFormat="false" ht="15" hidden="false" customHeight="false" outlineLevel="0" collapsed="false">
      <c r="A484" s="6" t="s">
        <v>606</v>
      </c>
      <c r="B484" s="11" t="n">
        <v>544</v>
      </c>
      <c r="C484" s="16" t="n">
        <v>17</v>
      </c>
      <c r="D484" s="16" t="n">
        <v>32.1</v>
      </c>
      <c r="E484" s="6" t="s">
        <v>136</v>
      </c>
      <c r="F484" s="6" t="s">
        <v>108</v>
      </c>
      <c r="G484" s="6"/>
      <c r="H484" s="11" t="n">
        <v>33</v>
      </c>
      <c r="I484" s="15" t="n">
        <f aca="false">IF(B484&gt;0,MIN(1,H484/B484),0)</f>
        <v>0.0606617647058824</v>
      </c>
      <c r="J484" s="6" t="n">
        <f aca="false">IF(OR(E484="cesta",E484="vodný tok",E484="existujúca zástavba",E484="prístupový pás",E484="malý zvyšok"),0,IF(B484&gt;=2000,ROUND(B484/850,0),IF(E484="úzky pás (8–9 m)",0.5,1)))</f>
        <v>1</v>
      </c>
      <c r="K484" s="6" t="n">
        <f aca="false">IF(OR(G484="park + MŠ",G484="vreckový park / retencia"),0,J484)</f>
        <v>1</v>
      </c>
      <c r="L484" s="6" t="n">
        <f aca="false">IF(G484&lt;&gt;"",0,IF(E484="úzky pás (8–9 m)",1,IF(AND(OR(E484="rodinný dom",E484="veľká parcela"),B484&gt;=1100,C484&gt;=22),MAX(2,J484),J484)))</f>
        <v>1</v>
      </c>
      <c r="M484" s="6" t="n">
        <f aca="false">IF(OR(E484="cesta",E484="vodný tok",E484="existujúca zástavba",E484="prístupový pás",E484="malý zvyšok"),0,IF(B484&gt;=2000,INT(B484/300),MIN(4,MAX(1,INT(B484/300)))))</f>
        <v>1</v>
      </c>
    </row>
    <row r="485" customFormat="false" ht="15" hidden="false" customHeight="false" outlineLevel="0" collapsed="false">
      <c r="A485" s="6" t="s">
        <v>607</v>
      </c>
      <c r="B485" s="11" t="n">
        <v>853</v>
      </c>
      <c r="C485" s="16" t="n">
        <v>29.6</v>
      </c>
      <c r="D485" s="16" t="n">
        <v>32.1</v>
      </c>
      <c r="E485" s="6" t="s">
        <v>136</v>
      </c>
      <c r="F485" s="6" t="s">
        <v>108</v>
      </c>
      <c r="G485" s="6"/>
      <c r="H485" s="11" t="n">
        <v>58</v>
      </c>
      <c r="I485" s="15" t="n">
        <f aca="false">IF(B485&gt;0,MIN(1,H485/B485),0)</f>
        <v>0.0679953106682298</v>
      </c>
      <c r="J485" s="6" t="n">
        <f aca="false">IF(OR(E485="cesta",E485="vodný tok",E485="existujúca zástavba",E485="prístupový pás",E485="malý zvyšok"),0,IF(B485&gt;=2000,ROUND(B485/850,0),IF(E485="úzky pás (8–9 m)",0.5,1)))</f>
        <v>1</v>
      </c>
      <c r="K485" s="6" t="n">
        <f aca="false">IF(OR(G485="park + MŠ",G485="vreckový park / retencia"),0,J485)</f>
        <v>1</v>
      </c>
      <c r="L485" s="6" t="n">
        <f aca="false">IF(G485&lt;&gt;"",0,IF(E485="úzky pás (8–9 m)",1,IF(AND(OR(E485="rodinný dom",E485="veľká parcela"),B485&gt;=1100,C485&gt;=22),MAX(2,J485),J485)))</f>
        <v>1</v>
      </c>
      <c r="M485" s="6" t="n">
        <f aca="false">IF(OR(E485="cesta",E485="vodný tok",E485="existujúca zástavba",E485="prístupový pás",E485="malý zvyšok"),0,IF(B485&gt;=2000,INT(B485/300),MIN(4,MAX(1,INT(B485/300)))))</f>
        <v>2</v>
      </c>
    </row>
    <row r="486" customFormat="false" ht="15" hidden="false" customHeight="false" outlineLevel="0" collapsed="false">
      <c r="A486" s="6" t="s">
        <v>608</v>
      </c>
      <c r="B486" s="11" t="n">
        <v>582</v>
      </c>
      <c r="C486" s="16" t="n">
        <v>21.8</v>
      </c>
      <c r="D486" s="16" t="n">
        <v>31.3</v>
      </c>
      <c r="E486" s="6" t="s">
        <v>136</v>
      </c>
      <c r="F486" s="6" t="s">
        <v>108</v>
      </c>
      <c r="G486" s="6"/>
      <c r="H486" s="11" t="n">
        <v>29</v>
      </c>
      <c r="I486" s="15" t="n">
        <f aca="false">IF(B486&gt;0,MIN(1,H486/B486),0)</f>
        <v>0.0498281786941581</v>
      </c>
      <c r="J486" s="6" t="n">
        <f aca="false">IF(OR(E486="cesta",E486="vodný tok",E486="existujúca zástavba",E486="prístupový pás",E486="malý zvyšok"),0,IF(B486&gt;=2000,ROUND(B486/850,0),IF(E486="úzky pás (8–9 m)",0.5,1)))</f>
        <v>1</v>
      </c>
      <c r="K486" s="6" t="n">
        <f aca="false">IF(OR(G486="park + MŠ",G486="vreckový park / retencia"),0,J486)</f>
        <v>1</v>
      </c>
      <c r="L486" s="6" t="n">
        <f aca="false">IF(G486&lt;&gt;"",0,IF(E486="úzky pás (8–9 m)",1,IF(AND(OR(E486="rodinný dom",E486="veľká parcela"),B486&gt;=1100,C486&gt;=22),MAX(2,J486),J486)))</f>
        <v>1</v>
      </c>
      <c r="M486" s="6" t="n">
        <f aca="false">IF(OR(E486="cesta",E486="vodný tok",E486="existujúca zástavba",E486="prístupový pás",E486="malý zvyšok"),0,IF(B486&gt;=2000,INT(B486/300),MIN(4,MAX(1,INT(B486/300)))))</f>
        <v>1</v>
      </c>
    </row>
    <row r="487" customFormat="false" ht="15" hidden="false" customHeight="false" outlineLevel="0" collapsed="false">
      <c r="A487" s="6" t="s">
        <v>609</v>
      </c>
      <c r="B487" s="11" t="n">
        <v>582</v>
      </c>
      <c r="C487" s="16" t="n">
        <v>18.6</v>
      </c>
      <c r="D487" s="16" t="n">
        <v>31.3</v>
      </c>
      <c r="E487" s="6" t="s">
        <v>136</v>
      </c>
      <c r="F487" s="6" t="s">
        <v>108</v>
      </c>
      <c r="G487" s="6"/>
      <c r="H487" s="11" t="n">
        <v>34</v>
      </c>
      <c r="I487" s="15" t="n">
        <f aca="false">IF(B487&gt;0,MIN(1,H487/B487),0)</f>
        <v>0.0584192439862543</v>
      </c>
      <c r="J487" s="6" t="n">
        <f aca="false">IF(OR(E487="cesta",E487="vodný tok",E487="existujúca zástavba",E487="prístupový pás",E487="malý zvyšok"),0,IF(B487&gt;=2000,ROUND(B487/850,0),IF(E487="úzky pás (8–9 m)",0.5,1)))</f>
        <v>1</v>
      </c>
      <c r="K487" s="6" t="n">
        <f aca="false">IF(OR(G487="park + MŠ",G487="vreckový park / retencia"),0,J487)</f>
        <v>1</v>
      </c>
      <c r="L487" s="6" t="n">
        <f aca="false">IF(G487&lt;&gt;"",0,IF(E487="úzky pás (8–9 m)",1,IF(AND(OR(E487="rodinný dom",E487="veľká parcela"),B487&gt;=1100,C487&gt;=22),MAX(2,J487),J487)))</f>
        <v>1</v>
      </c>
      <c r="M487" s="6" t="n">
        <f aca="false">IF(OR(E487="cesta",E487="vodný tok",E487="existujúca zástavba",E487="prístupový pás",E487="malý zvyšok"),0,IF(B487&gt;=2000,INT(B487/300),MIN(4,MAX(1,INT(B487/300)))))</f>
        <v>1</v>
      </c>
    </row>
    <row r="488" customFormat="false" ht="15" hidden="false" customHeight="false" outlineLevel="0" collapsed="false">
      <c r="A488" s="6" t="s">
        <v>610</v>
      </c>
      <c r="B488" s="11" t="n">
        <v>655</v>
      </c>
      <c r="C488" s="16" t="n">
        <v>20.9</v>
      </c>
      <c r="D488" s="16" t="n">
        <v>31.3</v>
      </c>
      <c r="E488" s="6" t="s">
        <v>136</v>
      </c>
      <c r="F488" s="6" t="s">
        <v>108</v>
      </c>
      <c r="G488" s="6"/>
      <c r="H488" s="11" t="n">
        <v>38</v>
      </c>
      <c r="I488" s="15" t="n">
        <f aca="false">IF(B488&gt;0,MIN(1,H488/B488),0)</f>
        <v>0.0580152671755725</v>
      </c>
      <c r="J488" s="6" t="n">
        <f aca="false">IF(OR(E488="cesta",E488="vodný tok",E488="existujúca zástavba",E488="prístupový pás",E488="malý zvyšok"),0,IF(B488&gt;=2000,ROUND(B488/850,0),IF(E488="úzky pás (8–9 m)",0.5,1)))</f>
        <v>1</v>
      </c>
      <c r="K488" s="6" t="n">
        <f aca="false">IF(OR(G488="park + MŠ",G488="vreckový park / retencia"),0,J488)</f>
        <v>1</v>
      </c>
      <c r="L488" s="6" t="n">
        <f aca="false">IF(G488&lt;&gt;"",0,IF(E488="úzky pás (8–9 m)",1,IF(AND(OR(E488="rodinný dom",E488="veľká parcela"),B488&gt;=1100,C488&gt;=22),MAX(2,J488),J488)))</f>
        <v>1</v>
      </c>
      <c r="M488" s="6" t="n">
        <f aca="false">IF(OR(E488="cesta",E488="vodný tok",E488="existujúca zástavba",E488="prístupový pás",E488="malý zvyšok"),0,IF(B488&gt;=2000,INT(B488/300),MIN(4,MAX(1,INT(B488/300)))))</f>
        <v>2</v>
      </c>
    </row>
    <row r="489" customFormat="false" ht="15" hidden="false" customHeight="false" outlineLevel="0" collapsed="false">
      <c r="A489" s="6" t="s">
        <v>611</v>
      </c>
      <c r="B489" s="11" t="n">
        <v>685</v>
      </c>
      <c r="C489" s="16" t="n">
        <v>31.3</v>
      </c>
      <c r="D489" s="16" t="n">
        <v>31.5</v>
      </c>
      <c r="E489" s="6" t="s">
        <v>136</v>
      </c>
      <c r="F489" s="6" t="s">
        <v>108</v>
      </c>
      <c r="G489" s="6"/>
      <c r="H489" s="11" t="n">
        <v>62</v>
      </c>
      <c r="I489" s="15" t="n">
        <f aca="false">IF(B489&gt;0,MIN(1,H489/B489),0)</f>
        <v>0.0905109489051095</v>
      </c>
      <c r="J489" s="6" t="n">
        <f aca="false">IF(OR(E489="cesta",E489="vodný tok",E489="existujúca zástavba",E489="prístupový pás",E489="malý zvyšok"),0,IF(B489&gt;=2000,ROUND(B489/850,0),IF(E489="úzky pás (8–9 m)",0.5,1)))</f>
        <v>1</v>
      </c>
      <c r="K489" s="6" t="n">
        <f aca="false">IF(OR(G489="park + MŠ",G489="vreckový park / retencia"),0,J489)</f>
        <v>1</v>
      </c>
      <c r="L489" s="6" t="n">
        <f aca="false">IF(G489&lt;&gt;"",0,IF(E489="úzky pás (8–9 m)",1,IF(AND(OR(E489="rodinný dom",E489="veľká parcela"),B489&gt;=1100,C489&gt;=22),MAX(2,J489),J489)))</f>
        <v>1</v>
      </c>
      <c r="M489" s="6" t="n">
        <f aca="false">IF(OR(E489="cesta",E489="vodný tok",E489="existujúca zástavba",E489="prístupový pás",E489="malý zvyšok"),0,IF(B489&gt;=2000,INT(B489/300),MIN(4,MAX(1,INT(B489/300)))))</f>
        <v>2</v>
      </c>
    </row>
    <row r="490" customFormat="false" ht="15" hidden="false" customHeight="false" outlineLevel="0" collapsed="false">
      <c r="A490" s="6" t="s">
        <v>612</v>
      </c>
      <c r="B490" s="11" t="n">
        <v>1157</v>
      </c>
      <c r="C490" s="16" t="n">
        <v>31.7</v>
      </c>
      <c r="D490" s="16" t="n">
        <v>49</v>
      </c>
      <c r="E490" s="6" t="s">
        <v>136</v>
      </c>
      <c r="F490" s="6" t="s">
        <v>108</v>
      </c>
      <c r="G490" s="6"/>
      <c r="H490" s="11" t="n">
        <v>50</v>
      </c>
      <c r="I490" s="15" t="n">
        <f aca="false">IF(B490&gt;0,MIN(1,H490/B490),0)</f>
        <v>0.0432152117545376</v>
      </c>
      <c r="J490" s="6" t="n">
        <f aca="false">IF(OR(E490="cesta",E490="vodný tok",E490="existujúca zástavba",E490="prístupový pás",E490="malý zvyšok"),0,IF(B490&gt;=2000,ROUND(B490/850,0),IF(E490="úzky pás (8–9 m)",0.5,1)))</f>
        <v>1</v>
      </c>
      <c r="K490" s="6" t="n">
        <f aca="false">IF(OR(G490="park + MŠ",G490="vreckový park / retencia"),0,J490)</f>
        <v>1</v>
      </c>
      <c r="L490" s="6" t="n">
        <f aca="false">IF(G490&lt;&gt;"",0,IF(E490="úzky pás (8–9 m)",1,IF(AND(OR(E490="rodinný dom",E490="veľká parcela"),B490&gt;=1100,C490&gt;=22),MAX(2,J490),J490)))</f>
        <v>2</v>
      </c>
      <c r="M490" s="6" t="n">
        <f aca="false">IF(OR(E490="cesta",E490="vodný tok",E490="existujúca zástavba",E490="prístupový pás",E490="malý zvyšok"),0,IF(B490&gt;=2000,INT(B490/300),MIN(4,MAX(1,INT(B490/300)))))</f>
        <v>3</v>
      </c>
    </row>
    <row r="491" customFormat="false" ht="15" hidden="false" customHeight="false" outlineLevel="0" collapsed="false">
      <c r="A491" s="6" t="s">
        <v>613</v>
      </c>
      <c r="B491" s="11" t="n">
        <v>840</v>
      </c>
      <c r="C491" s="16" t="n">
        <v>26.5</v>
      </c>
      <c r="D491" s="16" t="n">
        <v>31.7</v>
      </c>
      <c r="E491" s="6" t="s">
        <v>136</v>
      </c>
      <c r="F491" s="6" t="s">
        <v>108</v>
      </c>
      <c r="G491" s="6"/>
      <c r="H491" s="11" t="n">
        <v>47</v>
      </c>
      <c r="I491" s="15" t="n">
        <f aca="false">IF(B491&gt;0,MIN(1,H491/B491),0)</f>
        <v>0.055952380952381</v>
      </c>
      <c r="J491" s="6" t="n">
        <f aca="false">IF(OR(E491="cesta",E491="vodný tok",E491="existujúca zástavba",E491="prístupový pás",E491="malý zvyšok"),0,IF(B491&gt;=2000,ROUND(B491/850,0),IF(E491="úzky pás (8–9 m)",0.5,1)))</f>
        <v>1</v>
      </c>
      <c r="K491" s="6" t="n">
        <f aca="false">IF(OR(G491="park + MŠ",G491="vreckový park / retencia"),0,J491)</f>
        <v>1</v>
      </c>
      <c r="L491" s="6" t="n">
        <f aca="false">IF(G491&lt;&gt;"",0,IF(E491="úzky pás (8–9 m)",1,IF(AND(OR(E491="rodinný dom",E491="veľká parcela"),B491&gt;=1100,C491&gt;=22),MAX(2,J491),J491)))</f>
        <v>1</v>
      </c>
      <c r="M491" s="6" t="n">
        <f aca="false">IF(OR(E491="cesta",E491="vodný tok",E491="existujúca zástavba",E491="prístupový pás",E491="malý zvyšok"),0,IF(B491&gt;=2000,INT(B491/300),MIN(4,MAX(1,INT(B491/300)))))</f>
        <v>2</v>
      </c>
    </row>
    <row r="492" customFormat="false" ht="15" hidden="false" customHeight="false" outlineLevel="0" collapsed="false">
      <c r="A492" s="6" t="s">
        <v>614</v>
      </c>
      <c r="B492" s="11" t="n">
        <v>770</v>
      </c>
      <c r="C492" s="16" t="n">
        <v>24.3</v>
      </c>
      <c r="D492" s="16" t="n">
        <v>31.7</v>
      </c>
      <c r="E492" s="6" t="s">
        <v>136</v>
      </c>
      <c r="F492" s="6" t="s">
        <v>108</v>
      </c>
      <c r="G492" s="6"/>
      <c r="H492" s="11" t="n">
        <v>43</v>
      </c>
      <c r="I492" s="15" t="n">
        <f aca="false">IF(B492&gt;0,MIN(1,H492/B492),0)</f>
        <v>0.0558441558441558</v>
      </c>
      <c r="J492" s="6" t="n">
        <f aca="false">IF(OR(E492="cesta",E492="vodný tok",E492="existujúca zástavba",E492="prístupový pás",E492="malý zvyšok"),0,IF(B492&gt;=2000,ROUND(B492/850,0),IF(E492="úzky pás (8–9 m)",0.5,1)))</f>
        <v>1</v>
      </c>
      <c r="K492" s="6" t="n">
        <f aca="false">IF(OR(G492="park + MŠ",G492="vreckový park / retencia"),0,J492)</f>
        <v>1</v>
      </c>
      <c r="L492" s="6" t="n">
        <f aca="false">IF(G492&lt;&gt;"",0,IF(E492="úzky pás (8–9 m)",1,IF(AND(OR(E492="rodinný dom",E492="veľká parcela"),B492&gt;=1100,C492&gt;=22),MAX(2,J492),J492)))</f>
        <v>1</v>
      </c>
      <c r="M492" s="6" t="n">
        <f aca="false">IF(OR(E492="cesta",E492="vodný tok",E492="existujúca zástavba",E492="prístupový pás",E492="malý zvyšok"),0,IF(B492&gt;=2000,INT(B492/300),MIN(4,MAX(1,INT(B492/300)))))</f>
        <v>2</v>
      </c>
    </row>
    <row r="493" customFormat="false" ht="15" hidden="false" customHeight="false" outlineLevel="0" collapsed="false">
      <c r="A493" s="6" t="s">
        <v>615</v>
      </c>
      <c r="B493" s="11" t="n">
        <v>909</v>
      </c>
      <c r="C493" s="16" t="n">
        <v>28.7</v>
      </c>
      <c r="D493" s="16" t="n">
        <v>31.7</v>
      </c>
      <c r="E493" s="6" t="s">
        <v>136</v>
      </c>
      <c r="F493" s="6" t="s">
        <v>108</v>
      </c>
      <c r="G493" s="6"/>
      <c r="H493" s="11" t="n">
        <v>51</v>
      </c>
      <c r="I493" s="15" t="n">
        <f aca="false">IF(B493&gt;0,MIN(1,H493/B493),0)</f>
        <v>0.0561056105610561</v>
      </c>
      <c r="J493" s="6" t="n">
        <f aca="false">IF(OR(E493="cesta",E493="vodný tok",E493="existujúca zástavba",E493="prístupový pás",E493="malý zvyšok"),0,IF(B493&gt;=2000,ROUND(B493/850,0),IF(E493="úzky pás (8–9 m)",0.5,1)))</f>
        <v>1</v>
      </c>
      <c r="K493" s="6" t="n">
        <f aca="false">IF(OR(G493="park + MŠ",G493="vreckový park / retencia"),0,J493)</f>
        <v>1</v>
      </c>
      <c r="L493" s="6" t="n">
        <f aca="false">IF(G493&lt;&gt;"",0,IF(E493="úzky pás (8–9 m)",1,IF(AND(OR(E493="rodinný dom",E493="veľká parcela"),B493&gt;=1100,C493&gt;=22),MAX(2,J493),J493)))</f>
        <v>1</v>
      </c>
      <c r="M493" s="6" t="n">
        <f aca="false">IF(OR(E493="cesta",E493="vodný tok",E493="existujúca zástavba",E493="prístupový pás",E493="malý zvyšok"),0,IF(B493&gt;=2000,INT(B493/300),MIN(4,MAX(1,INT(B493/300)))))</f>
        <v>3</v>
      </c>
    </row>
    <row r="494" customFormat="false" ht="15" hidden="false" customHeight="false" outlineLevel="0" collapsed="false">
      <c r="A494" s="6" t="s">
        <v>616</v>
      </c>
      <c r="B494" s="11" t="n">
        <v>472</v>
      </c>
      <c r="C494" s="16" t="n">
        <v>14.9</v>
      </c>
      <c r="D494" s="16" t="n">
        <v>31.7</v>
      </c>
      <c r="E494" s="6" t="s">
        <v>147</v>
      </c>
      <c r="F494" s="6" t="s">
        <v>108</v>
      </c>
      <c r="G494" s="6"/>
      <c r="H494" s="11" t="n">
        <v>26</v>
      </c>
      <c r="I494" s="15" t="n">
        <f aca="false">IF(B494&gt;0,MIN(1,H494/B494),0)</f>
        <v>0.0550847457627119</v>
      </c>
      <c r="J494" s="6" t="n">
        <f aca="false">IF(OR(E494="cesta",E494="vodný tok",E494="existujúca zástavba",E494="prístupový pás",E494="malý zvyšok"),0,IF(B494&gt;=2000,ROUND(B494/850,0),IF(E494="úzky pás (8–9 m)",0.5,1)))</f>
        <v>1</v>
      </c>
      <c r="K494" s="6" t="n">
        <f aca="false">IF(OR(G494="park + MŠ",G494="vreckový park / retencia"),0,J494)</f>
        <v>1</v>
      </c>
      <c r="L494" s="6" t="n">
        <f aca="false">IF(G494&lt;&gt;"",0,IF(E494="úzky pás (8–9 m)",1,IF(AND(OR(E494="rodinný dom",E494="veľká parcela"),B494&gt;=1100,C494&gt;=22),MAX(2,J494),J494)))</f>
        <v>1</v>
      </c>
      <c r="M494" s="6" t="n">
        <f aca="false">IF(OR(E494="cesta",E494="vodný tok",E494="existujúca zástavba",E494="prístupový pás",E494="malý zvyšok"),0,IF(B494&gt;=2000,INT(B494/300),MIN(4,MAX(1,INT(B494/300)))))</f>
        <v>1</v>
      </c>
    </row>
    <row r="495" customFormat="false" ht="15" hidden="false" customHeight="false" outlineLevel="0" collapsed="false">
      <c r="A495" s="6" t="s">
        <v>617</v>
      </c>
      <c r="B495" s="11" t="n">
        <v>725</v>
      </c>
      <c r="C495" s="16" t="n">
        <v>22.9</v>
      </c>
      <c r="D495" s="16" t="n">
        <v>31.7</v>
      </c>
      <c r="E495" s="6" t="s">
        <v>136</v>
      </c>
      <c r="F495" s="6" t="s">
        <v>108</v>
      </c>
      <c r="G495" s="6"/>
      <c r="H495" s="11" t="n">
        <v>41</v>
      </c>
      <c r="I495" s="15" t="n">
        <f aca="false">IF(B495&gt;0,MIN(1,H495/B495),0)</f>
        <v>0.056551724137931</v>
      </c>
      <c r="J495" s="6" t="n">
        <f aca="false">IF(OR(E495="cesta",E495="vodný tok",E495="existujúca zástavba",E495="prístupový pás",E495="malý zvyšok"),0,IF(B495&gt;=2000,ROUND(B495/850,0),IF(E495="úzky pás (8–9 m)",0.5,1)))</f>
        <v>1</v>
      </c>
      <c r="K495" s="6" t="n">
        <f aca="false">IF(OR(G495="park + MŠ",G495="vreckový park / retencia"),0,J495)</f>
        <v>1</v>
      </c>
      <c r="L495" s="6" t="n">
        <f aca="false">IF(G495&lt;&gt;"",0,IF(E495="úzky pás (8–9 m)",1,IF(AND(OR(E495="rodinný dom",E495="veľká parcela"),B495&gt;=1100,C495&gt;=22),MAX(2,J495),J495)))</f>
        <v>1</v>
      </c>
      <c r="M495" s="6" t="n">
        <f aca="false">IF(OR(E495="cesta",E495="vodný tok",E495="existujúca zástavba",E495="prístupový pás",E495="malý zvyšok"),0,IF(B495&gt;=2000,INT(B495/300),MIN(4,MAX(1,INT(B495/300)))))</f>
        <v>2</v>
      </c>
    </row>
    <row r="496" customFormat="false" ht="15" hidden="false" customHeight="false" outlineLevel="0" collapsed="false">
      <c r="A496" s="6" t="s">
        <v>618</v>
      </c>
      <c r="B496" s="11" t="n">
        <v>725</v>
      </c>
      <c r="C496" s="16" t="n">
        <v>22.9</v>
      </c>
      <c r="D496" s="16" t="n">
        <v>31.7</v>
      </c>
      <c r="E496" s="6" t="s">
        <v>136</v>
      </c>
      <c r="F496" s="6" t="s">
        <v>108</v>
      </c>
      <c r="G496" s="6"/>
      <c r="H496" s="11" t="n">
        <v>41</v>
      </c>
      <c r="I496" s="15" t="n">
        <f aca="false">IF(B496&gt;0,MIN(1,H496/B496),0)</f>
        <v>0.056551724137931</v>
      </c>
      <c r="J496" s="6" t="n">
        <f aca="false">IF(OR(E496="cesta",E496="vodný tok",E496="existujúca zástavba",E496="prístupový pás",E496="malý zvyšok"),0,IF(B496&gt;=2000,ROUND(B496/850,0),IF(E496="úzky pás (8–9 m)",0.5,1)))</f>
        <v>1</v>
      </c>
      <c r="K496" s="6" t="n">
        <f aca="false">IF(OR(G496="park + MŠ",G496="vreckový park / retencia"),0,J496)</f>
        <v>1</v>
      </c>
      <c r="L496" s="6" t="n">
        <f aca="false">IF(G496&lt;&gt;"",0,IF(E496="úzky pás (8–9 m)",1,IF(AND(OR(E496="rodinný dom",E496="veľká parcela"),B496&gt;=1100,C496&gt;=22),MAX(2,J496),J496)))</f>
        <v>1</v>
      </c>
      <c r="M496" s="6" t="n">
        <f aca="false">IF(OR(E496="cesta",E496="vodný tok",E496="existujúca zástavba",E496="prístupový pás",E496="malý zvyšok"),0,IF(B496&gt;=2000,INT(B496/300),MIN(4,MAX(1,INT(B496/300)))))</f>
        <v>2</v>
      </c>
    </row>
    <row r="497" customFormat="false" ht="15" hidden="false" customHeight="false" outlineLevel="0" collapsed="false">
      <c r="A497" s="6" t="s">
        <v>619</v>
      </c>
      <c r="B497" s="11" t="n">
        <v>805</v>
      </c>
      <c r="C497" s="16" t="n">
        <v>25.4</v>
      </c>
      <c r="D497" s="16" t="n">
        <v>31.7</v>
      </c>
      <c r="E497" s="6" t="s">
        <v>136</v>
      </c>
      <c r="F497" s="6" t="s">
        <v>108</v>
      </c>
      <c r="G497" s="6"/>
      <c r="H497" s="11" t="n">
        <v>45</v>
      </c>
      <c r="I497" s="15" t="n">
        <f aca="false">IF(B497&gt;0,MIN(1,H497/B497),0)</f>
        <v>0.0559006211180124</v>
      </c>
      <c r="J497" s="6" t="n">
        <f aca="false">IF(OR(E497="cesta",E497="vodný tok",E497="existujúca zástavba",E497="prístupový pás",E497="malý zvyšok"),0,IF(B497&gt;=2000,ROUND(B497/850,0),IF(E497="úzky pás (8–9 m)",0.5,1)))</f>
        <v>1</v>
      </c>
      <c r="K497" s="6" t="n">
        <f aca="false">IF(OR(G497="park + MŠ",G497="vreckový park / retencia"),0,J497)</f>
        <v>1</v>
      </c>
      <c r="L497" s="6" t="n">
        <f aca="false">IF(G497&lt;&gt;"",0,IF(E497="úzky pás (8–9 m)",1,IF(AND(OR(E497="rodinný dom",E497="veľká parcela"),B497&gt;=1100,C497&gt;=22),MAX(2,J497),J497)))</f>
        <v>1</v>
      </c>
      <c r="M497" s="6" t="n">
        <f aca="false">IF(OR(E497="cesta",E497="vodný tok",E497="existujúca zástavba",E497="prístupový pás",E497="malý zvyšok"),0,IF(B497&gt;=2000,INT(B497/300),MIN(4,MAX(1,INT(B497/300)))))</f>
        <v>2</v>
      </c>
    </row>
    <row r="498" customFormat="false" ht="15" hidden="false" customHeight="false" outlineLevel="0" collapsed="false">
      <c r="A498" s="6" t="s">
        <v>620</v>
      </c>
      <c r="B498" s="11" t="n">
        <v>478</v>
      </c>
      <c r="C498" s="16" t="n">
        <v>16.8</v>
      </c>
      <c r="D498" s="16" t="n">
        <v>28.6</v>
      </c>
      <c r="E498" s="6" t="s">
        <v>136</v>
      </c>
      <c r="F498" s="6" t="s">
        <v>108</v>
      </c>
      <c r="G498" s="6"/>
      <c r="H498" s="11" t="n">
        <v>0</v>
      </c>
      <c r="I498" s="15" t="n">
        <f aca="false">IF(B498&gt;0,MIN(1,H498/B498),0)</f>
        <v>0</v>
      </c>
      <c r="J498" s="6" t="n">
        <f aca="false">IF(OR(E498="cesta",E498="vodný tok",E498="existujúca zástavba",E498="prístupový pás",E498="malý zvyšok"),0,IF(B498&gt;=2000,ROUND(B498/850,0),IF(E498="úzky pás (8–9 m)",0.5,1)))</f>
        <v>1</v>
      </c>
      <c r="K498" s="6" t="n">
        <f aca="false">IF(OR(G498="park + MŠ",G498="vreckový park / retencia"),0,J498)</f>
        <v>1</v>
      </c>
      <c r="L498" s="6" t="n">
        <f aca="false">IF(G498&lt;&gt;"",0,IF(E498="úzky pás (8–9 m)",1,IF(AND(OR(E498="rodinný dom",E498="veľká parcela"),B498&gt;=1100,C498&gt;=22),MAX(2,J498),J498)))</f>
        <v>1</v>
      </c>
      <c r="M498" s="6" t="n">
        <f aca="false">IF(OR(E498="cesta",E498="vodný tok",E498="existujúca zástavba",E498="prístupový pás",E498="malý zvyšok"),0,IF(B498&gt;=2000,INT(B498/300),MIN(4,MAX(1,INT(B498/300)))))</f>
        <v>1</v>
      </c>
    </row>
    <row r="499" customFormat="false" ht="15" hidden="false" customHeight="false" outlineLevel="0" collapsed="false">
      <c r="A499" s="6" t="s">
        <v>621</v>
      </c>
      <c r="B499" s="11" t="n">
        <v>419</v>
      </c>
      <c r="C499" s="16" t="n">
        <v>15</v>
      </c>
      <c r="D499" s="16" t="n">
        <v>28.6</v>
      </c>
      <c r="E499" s="6" t="s">
        <v>147</v>
      </c>
      <c r="F499" s="6" t="s">
        <v>108</v>
      </c>
      <c r="G499" s="6"/>
      <c r="H499" s="11" t="n">
        <v>47</v>
      </c>
      <c r="I499" s="15" t="n">
        <f aca="false">IF(B499&gt;0,MIN(1,H499/B499),0)</f>
        <v>0.112171837708831</v>
      </c>
      <c r="J499" s="6" t="n">
        <f aca="false">IF(OR(E499="cesta",E499="vodný tok",E499="existujúca zástavba",E499="prístupový pás",E499="malý zvyšok"),0,IF(B499&gt;=2000,ROUND(B499/850,0),IF(E499="úzky pás (8–9 m)",0.5,1)))</f>
        <v>1</v>
      </c>
      <c r="K499" s="6" t="n">
        <f aca="false">IF(OR(G499="park + MŠ",G499="vreckový park / retencia"),0,J499)</f>
        <v>1</v>
      </c>
      <c r="L499" s="6" t="n">
        <f aca="false">IF(G499&lt;&gt;"",0,IF(E499="úzky pás (8–9 m)",1,IF(AND(OR(E499="rodinný dom",E499="veľká parcela"),B499&gt;=1100,C499&gt;=22),MAX(2,J499),J499)))</f>
        <v>1</v>
      </c>
      <c r="M499" s="6" t="n">
        <f aca="false">IF(OR(E499="cesta",E499="vodný tok",E499="existujúca zástavba",E499="prístupový pás",E499="malý zvyšok"),0,IF(B499&gt;=2000,INT(B499/300),MIN(4,MAX(1,INT(B499/300)))))</f>
        <v>1</v>
      </c>
    </row>
    <row r="500" customFormat="false" ht="15" hidden="false" customHeight="false" outlineLevel="0" collapsed="false">
      <c r="A500" s="6" t="s">
        <v>622</v>
      </c>
      <c r="B500" s="11" t="n">
        <v>1197</v>
      </c>
      <c r="C500" s="16" t="n">
        <v>15.2</v>
      </c>
      <c r="D500" s="16" t="n">
        <v>215.2</v>
      </c>
      <c r="E500" s="6" t="s">
        <v>161</v>
      </c>
      <c r="F500" s="6" t="s">
        <v>108</v>
      </c>
      <c r="G500" s="6"/>
      <c r="H500" s="11" t="n">
        <v>0</v>
      </c>
      <c r="I500" s="15" t="n">
        <f aca="false">IF(B500&gt;0,MIN(1,H500/B500),0)</f>
        <v>0</v>
      </c>
      <c r="J500" s="6" t="n">
        <f aca="false">IF(OR(E500="cesta",E500="vodný tok",E500="existujúca zástavba",E500="prístupový pás",E500="malý zvyšok"),0,IF(B500&gt;=2000,ROUND(B500/850,0),IF(E500="úzky pás (8–9 m)",0.5,1)))</f>
        <v>0</v>
      </c>
      <c r="K500" s="6" t="n">
        <f aca="false">IF(OR(G500="park + MŠ",G500="vreckový park / retencia"),0,J500)</f>
        <v>0</v>
      </c>
      <c r="L500" s="6" t="n">
        <f aca="false">IF(G500&lt;&gt;"",0,IF(E500="úzky pás (8–9 m)",1,IF(AND(OR(E500="rodinný dom",E500="veľká parcela"),B500&gt;=1100,C500&gt;=22),MAX(2,J500),J500)))</f>
        <v>0</v>
      </c>
      <c r="M500" s="6" t="n">
        <f aca="false">IF(OR(E500="cesta",E500="vodný tok",E500="existujúca zástavba",E500="prístupový pás",E500="malý zvyšok"),0,IF(B500&gt;=2000,INT(B500/300),MIN(4,MAX(1,INT(B500/300)))))</f>
        <v>0</v>
      </c>
    </row>
    <row r="501" customFormat="false" ht="15" hidden="false" customHeight="false" outlineLevel="0" collapsed="false">
      <c r="A501" s="6" t="s">
        <v>623</v>
      </c>
      <c r="B501" s="11" t="n">
        <v>517</v>
      </c>
      <c r="C501" s="16" t="n">
        <v>11.1</v>
      </c>
      <c r="D501" s="16" t="n">
        <v>96.3</v>
      </c>
      <c r="E501" s="6" t="s">
        <v>161</v>
      </c>
      <c r="F501" s="6" t="s">
        <v>108</v>
      </c>
      <c r="G501" s="6"/>
      <c r="H501" s="11" t="n">
        <v>0</v>
      </c>
      <c r="I501" s="15" t="n">
        <f aca="false">IF(B501&gt;0,MIN(1,H501/B501),0)</f>
        <v>0</v>
      </c>
      <c r="J501" s="6" t="n">
        <f aca="false">IF(OR(E501="cesta",E501="vodný tok",E501="existujúca zástavba",E501="prístupový pás",E501="malý zvyšok"),0,IF(B501&gt;=2000,ROUND(B501/850,0),IF(E501="úzky pás (8–9 m)",0.5,1)))</f>
        <v>0</v>
      </c>
      <c r="K501" s="6" t="n">
        <f aca="false">IF(OR(G501="park + MŠ",G501="vreckový park / retencia"),0,J501)</f>
        <v>0</v>
      </c>
      <c r="L501" s="6" t="n">
        <f aca="false">IF(G501&lt;&gt;"",0,IF(E501="úzky pás (8–9 m)",1,IF(AND(OR(E501="rodinný dom",E501="veľká parcela"),B501&gt;=1100,C501&gt;=22),MAX(2,J501),J501)))</f>
        <v>0</v>
      </c>
      <c r="M501" s="6" t="n">
        <f aca="false">IF(OR(E501="cesta",E501="vodný tok",E501="existujúca zástavba",E501="prístupový pás",E501="malý zvyšok"),0,IF(B501&gt;=2000,INT(B501/300),MIN(4,MAX(1,INT(B501/300)))))</f>
        <v>0</v>
      </c>
    </row>
    <row r="502" customFormat="false" ht="15" hidden="false" customHeight="false" outlineLevel="0" collapsed="false">
      <c r="A502" s="6" t="s">
        <v>624</v>
      </c>
      <c r="B502" s="11" t="n">
        <v>683</v>
      </c>
      <c r="C502" s="16" t="n">
        <v>19.2</v>
      </c>
      <c r="D502" s="16" t="n">
        <v>36</v>
      </c>
      <c r="E502" s="6" t="s">
        <v>136</v>
      </c>
      <c r="F502" s="6" t="s">
        <v>108</v>
      </c>
      <c r="G502" s="6"/>
      <c r="H502" s="11" t="n">
        <v>60</v>
      </c>
      <c r="I502" s="15" t="n">
        <f aca="false">IF(B502&gt;0,MIN(1,H502/B502),0)</f>
        <v>0.0878477306002928</v>
      </c>
      <c r="J502" s="6" t="n">
        <f aca="false">IF(OR(E502="cesta",E502="vodný tok",E502="existujúca zástavba",E502="prístupový pás",E502="malý zvyšok"),0,IF(B502&gt;=2000,ROUND(B502/850,0),IF(E502="úzky pás (8–9 m)",0.5,1)))</f>
        <v>1</v>
      </c>
      <c r="K502" s="6" t="n">
        <f aca="false">IF(OR(G502="park + MŠ",G502="vreckový park / retencia"),0,J502)</f>
        <v>1</v>
      </c>
      <c r="L502" s="6" t="n">
        <f aca="false">IF(G502&lt;&gt;"",0,IF(E502="úzky pás (8–9 m)",1,IF(AND(OR(E502="rodinný dom",E502="veľká parcela"),B502&gt;=1100,C502&gt;=22),MAX(2,J502),J502)))</f>
        <v>1</v>
      </c>
      <c r="M502" s="6" t="n">
        <f aca="false">IF(OR(E502="cesta",E502="vodný tok",E502="existujúca zástavba",E502="prístupový pás",E502="malý zvyšok"),0,IF(B502&gt;=2000,INT(B502/300),MIN(4,MAX(1,INT(B502/300)))))</f>
        <v>2</v>
      </c>
    </row>
    <row r="503" customFormat="false" ht="15" hidden="false" customHeight="false" outlineLevel="0" collapsed="false">
      <c r="A503" s="6" t="s">
        <v>625</v>
      </c>
      <c r="B503" s="11" t="n">
        <v>451</v>
      </c>
      <c r="C503" s="16" t="n">
        <v>12.6</v>
      </c>
      <c r="D503" s="16" t="n">
        <v>36</v>
      </c>
      <c r="E503" s="6" t="s">
        <v>147</v>
      </c>
      <c r="F503" s="6" t="s">
        <v>108</v>
      </c>
      <c r="G503" s="6"/>
      <c r="H503" s="11" t="n">
        <v>0</v>
      </c>
      <c r="I503" s="15" t="n">
        <f aca="false">IF(B503&gt;0,MIN(1,H503/B503),0)</f>
        <v>0</v>
      </c>
      <c r="J503" s="6" t="n">
        <f aca="false">IF(OR(E503="cesta",E503="vodný tok",E503="existujúca zástavba",E503="prístupový pás",E503="malý zvyšok"),0,IF(B503&gt;=2000,ROUND(B503/850,0),IF(E503="úzky pás (8–9 m)",0.5,1)))</f>
        <v>1</v>
      </c>
      <c r="K503" s="6" t="n">
        <f aca="false">IF(OR(G503="park + MŠ",G503="vreckový park / retencia"),0,J503)</f>
        <v>1</v>
      </c>
      <c r="L503" s="6" t="n">
        <f aca="false">IF(G503&lt;&gt;"",0,IF(E503="úzky pás (8–9 m)",1,IF(AND(OR(E503="rodinný dom",E503="veľká parcela"),B503&gt;=1100,C503&gt;=22),MAX(2,J503),J503)))</f>
        <v>1</v>
      </c>
      <c r="M503" s="6" t="n">
        <f aca="false">IF(OR(E503="cesta",E503="vodný tok",E503="existujúca zástavba",E503="prístupový pás",E503="malý zvyšok"),0,IF(B503&gt;=2000,INT(B503/300),MIN(4,MAX(1,INT(B503/300)))))</f>
        <v>1</v>
      </c>
    </row>
    <row r="504" customFormat="false" ht="15" hidden="false" customHeight="false" outlineLevel="0" collapsed="false">
      <c r="A504" s="6" t="s">
        <v>626</v>
      </c>
      <c r="B504" s="11" t="n">
        <v>1319</v>
      </c>
      <c r="C504" s="16" t="n">
        <v>31.7</v>
      </c>
      <c r="D504" s="16" t="n">
        <v>41.6</v>
      </c>
      <c r="E504" s="6" t="s">
        <v>136</v>
      </c>
      <c r="F504" s="6" t="s">
        <v>108</v>
      </c>
      <c r="G504" s="6"/>
      <c r="H504" s="11" t="n">
        <v>74</v>
      </c>
      <c r="I504" s="15" t="n">
        <f aca="false">IF(B504&gt;0,MIN(1,H504/B504),0)</f>
        <v>0.0561031084154663</v>
      </c>
      <c r="J504" s="6" t="n">
        <f aca="false">IF(OR(E504="cesta",E504="vodný tok",E504="existujúca zástavba",E504="prístupový pás",E504="malý zvyšok"),0,IF(B504&gt;=2000,ROUND(B504/850,0),IF(E504="úzky pás (8–9 m)",0.5,1)))</f>
        <v>1</v>
      </c>
      <c r="K504" s="6" t="n">
        <f aca="false">IF(OR(G504="park + MŠ",G504="vreckový park / retencia"),0,J504)</f>
        <v>1</v>
      </c>
      <c r="L504" s="6" t="n">
        <f aca="false">IF(G504&lt;&gt;"",0,IF(E504="úzky pás (8–9 m)",1,IF(AND(OR(E504="rodinný dom",E504="veľká parcela"),B504&gt;=1100,C504&gt;=22),MAX(2,J504),J504)))</f>
        <v>2</v>
      </c>
      <c r="M504" s="6" t="n">
        <f aca="false">IF(OR(E504="cesta",E504="vodný tok",E504="existujúca zástavba",E504="prístupový pás",E504="malý zvyšok"),0,IF(B504&gt;=2000,INT(B504/300),MIN(4,MAX(1,INT(B504/300)))))</f>
        <v>4</v>
      </c>
    </row>
    <row r="505" customFormat="false" ht="15" hidden="false" customHeight="false" outlineLevel="0" collapsed="false">
      <c r="A505" s="6" t="s">
        <v>627</v>
      </c>
      <c r="B505" s="11" t="n">
        <v>678</v>
      </c>
      <c r="C505" s="16" t="n">
        <v>21.4</v>
      </c>
      <c r="D505" s="16" t="n">
        <v>31.7</v>
      </c>
      <c r="E505" s="6" t="s">
        <v>136</v>
      </c>
      <c r="F505" s="6" t="s">
        <v>108</v>
      </c>
      <c r="G505" s="6"/>
      <c r="H505" s="11" t="n">
        <v>38</v>
      </c>
      <c r="I505" s="15" t="n">
        <f aca="false">IF(B505&gt;0,MIN(1,H505/B505),0)</f>
        <v>0.056047197640118</v>
      </c>
      <c r="J505" s="6" t="n">
        <f aca="false">IF(OR(E505="cesta",E505="vodný tok",E505="existujúca zástavba",E505="prístupový pás",E505="malý zvyšok"),0,IF(B505&gt;=2000,ROUND(B505/850,0),IF(E505="úzky pás (8–9 m)",0.5,1)))</f>
        <v>1</v>
      </c>
      <c r="K505" s="6" t="n">
        <f aca="false">IF(OR(G505="park + MŠ",G505="vreckový park / retencia"),0,J505)</f>
        <v>1</v>
      </c>
      <c r="L505" s="6" t="n">
        <f aca="false">IF(G505&lt;&gt;"",0,IF(E505="úzky pás (8–9 m)",1,IF(AND(OR(E505="rodinný dom",E505="veľká parcela"),B505&gt;=1100,C505&gt;=22),MAX(2,J505),J505)))</f>
        <v>1</v>
      </c>
      <c r="M505" s="6" t="n">
        <f aca="false">IF(OR(E505="cesta",E505="vodný tok",E505="existujúca zástavba",E505="prístupový pás",E505="malý zvyšok"),0,IF(B505&gt;=2000,INT(B505/300),MIN(4,MAX(1,INT(B505/300)))))</f>
        <v>2</v>
      </c>
    </row>
    <row r="506" customFormat="false" ht="15" hidden="false" customHeight="false" outlineLevel="0" collapsed="false">
      <c r="A506" s="6" t="s">
        <v>628</v>
      </c>
      <c r="B506" s="11" t="n">
        <v>836</v>
      </c>
      <c r="C506" s="16" t="n">
        <v>26.4</v>
      </c>
      <c r="D506" s="16" t="n">
        <v>31.8</v>
      </c>
      <c r="E506" s="6" t="s">
        <v>136</v>
      </c>
      <c r="F506" s="6" t="s">
        <v>108</v>
      </c>
      <c r="G506" s="6"/>
      <c r="H506" s="11" t="n">
        <v>47</v>
      </c>
      <c r="I506" s="15" t="n">
        <f aca="false">IF(B506&gt;0,MIN(1,H506/B506),0)</f>
        <v>0.0562200956937799</v>
      </c>
      <c r="J506" s="6" t="n">
        <f aca="false">IF(OR(E506="cesta",E506="vodný tok",E506="existujúca zástavba",E506="prístupový pás",E506="malý zvyšok"),0,IF(B506&gt;=2000,ROUND(B506/850,0),IF(E506="úzky pás (8–9 m)",0.5,1)))</f>
        <v>1</v>
      </c>
      <c r="K506" s="6" t="n">
        <f aca="false">IF(OR(G506="park + MŠ",G506="vreckový park / retencia"),0,J506)</f>
        <v>1</v>
      </c>
      <c r="L506" s="6" t="n">
        <f aca="false">IF(G506&lt;&gt;"",0,IF(E506="úzky pás (8–9 m)",1,IF(AND(OR(E506="rodinný dom",E506="veľká parcela"),B506&gt;=1100,C506&gt;=22),MAX(2,J506),J506)))</f>
        <v>1</v>
      </c>
      <c r="M506" s="6" t="n">
        <f aca="false">IF(OR(E506="cesta",E506="vodný tok",E506="existujúca zástavba",E506="prístupový pás",E506="malý zvyšok"),0,IF(B506&gt;=2000,INT(B506/300),MIN(4,MAX(1,INT(B506/300)))))</f>
        <v>2</v>
      </c>
    </row>
    <row r="507" customFormat="false" ht="15" hidden="false" customHeight="false" outlineLevel="0" collapsed="false">
      <c r="A507" s="6" t="s">
        <v>629</v>
      </c>
      <c r="B507" s="11" t="n">
        <v>447</v>
      </c>
      <c r="C507" s="16" t="n">
        <v>14.1</v>
      </c>
      <c r="D507" s="16" t="n">
        <v>31.9</v>
      </c>
      <c r="E507" s="6" t="s">
        <v>147</v>
      </c>
      <c r="F507" s="6" t="s">
        <v>108</v>
      </c>
      <c r="G507" s="6"/>
      <c r="H507" s="11" t="n">
        <v>25</v>
      </c>
      <c r="I507" s="15" t="n">
        <f aca="false">IF(B507&gt;0,MIN(1,H507/B507),0)</f>
        <v>0.0559284116331096</v>
      </c>
      <c r="J507" s="6" t="n">
        <f aca="false">IF(OR(E507="cesta",E507="vodný tok",E507="existujúca zástavba",E507="prístupový pás",E507="malý zvyšok"),0,IF(B507&gt;=2000,ROUND(B507/850,0),IF(E507="úzky pás (8–9 m)",0.5,1)))</f>
        <v>1</v>
      </c>
      <c r="K507" s="6" t="n">
        <f aca="false">IF(OR(G507="park + MŠ",G507="vreckový park / retencia"),0,J507)</f>
        <v>1</v>
      </c>
      <c r="L507" s="6" t="n">
        <f aca="false">IF(G507&lt;&gt;"",0,IF(E507="úzky pás (8–9 m)",1,IF(AND(OR(E507="rodinný dom",E507="veľká parcela"),B507&gt;=1100,C507&gt;=22),MAX(2,J507),J507)))</f>
        <v>1</v>
      </c>
      <c r="M507" s="6" t="n">
        <f aca="false">IF(OR(E507="cesta",E507="vodný tok",E507="existujúca zástavba",E507="prístupový pás",E507="malý zvyšok"),0,IF(B507&gt;=2000,INT(B507/300),MIN(4,MAX(1,INT(B507/300)))))</f>
        <v>1</v>
      </c>
    </row>
    <row r="508" customFormat="false" ht="15" hidden="false" customHeight="false" outlineLevel="0" collapsed="false">
      <c r="A508" s="6" t="s">
        <v>630</v>
      </c>
      <c r="B508" s="11" t="n">
        <v>671</v>
      </c>
      <c r="C508" s="16" t="n">
        <v>20.9</v>
      </c>
      <c r="D508" s="16" t="n">
        <v>32.2</v>
      </c>
      <c r="E508" s="6" t="s">
        <v>136</v>
      </c>
      <c r="F508" s="6" t="s">
        <v>108</v>
      </c>
      <c r="G508" s="6"/>
      <c r="H508" s="11" t="n">
        <v>37</v>
      </c>
      <c r="I508" s="15" t="n">
        <f aca="false">IF(B508&gt;0,MIN(1,H508/B508),0)</f>
        <v>0.0551415797317437</v>
      </c>
      <c r="J508" s="6" t="n">
        <f aca="false">IF(OR(E508="cesta",E508="vodný tok",E508="existujúca zástavba",E508="prístupový pás",E508="malý zvyšok"),0,IF(B508&gt;=2000,ROUND(B508/850,0),IF(E508="úzky pás (8–9 m)",0.5,1)))</f>
        <v>1</v>
      </c>
      <c r="K508" s="6" t="n">
        <f aca="false">IF(OR(G508="park + MŠ",G508="vreckový park / retencia"),0,J508)</f>
        <v>1</v>
      </c>
      <c r="L508" s="6" t="n">
        <f aca="false">IF(G508&lt;&gt;"",0,IF(E508="úzky pás (8–9 m)",1,IF(AND(OR(E508="rodinný dom",E508="veľká parcela"),B508&gt;=1100,C508&gt;=22),MAX(2,J508),J508)))</f>
        <v>1</v>
      </c>
      <c r="M508" s="6" t="n">
        <f aca="false">IF(OR(E508="cesta",E508="vodný tok",E508="existujúca zástavba",E508="prístupový pás",E508="malý zvyšok"),0,IF(B508&gt;=2000,INT(B508/300),MIN(4,MAX(1,INT(B508/300)))))</f>
        <v>2</v>
      </c>
    </row>
    <row r="509" customFormat="false" ht="15" hidden="false" customHeight="false" outlineLevel="0" collapsed="false">
      <c r="A509" s="6" t="s">
        <v>631</v>
      </c>
      <c r="B509" s="11" t="n">
        <v>590</v>
      </c>
      <c r="C509" s="16" t="n">
        <v>18.2</v>
      </c>
      <c r="D509" s="16" t="n">
        <v>32.4</v>
      </c>
      <c r="E509" s="6" t="s">
        <v>136</v>
      </c>
      <c r="F509" s="6" t="s">
        <v>108</v>
      </c>
      <c r="G509" s="6"/>
      <c r="H509" s="11" t="n">
        <v>32</v>
      </c>
      <c r="I509" s="15" t="n">
        <f aca="false">IF(B509&gt;0,MIN(1,H509/B509),0)</f>
        <v>0.0542372881355932</v>
      </c>
      <c r="J509" s="6" t="n">
        <f aca="false">IF(OR(E509="cesta",E509="vodný tok",E509="existujúca zástavba",E509="prístupový pás",E509="malý zvyšok"),0,IF(B509&gt;=2000,ROUND(B509/850,0),IF(E509="úzky pás (8–9 m)",0.5,1)))</f>
        <v>1</v>
      </c>
      <c r="K509" s="6" t="n">
        <f aca="false">IF(OR(G509="park + MŠ",G509="vreckový park / retencia"),0,J509)</f>
        <v>1</v>
      </c>
      <c r="L509" s="6" t="n">
        <f aca="false">IF(G509&lt;&gt;"",0,IF(E509="úzky pás (8–9 m)",1,IF(AND(OR(E509="rodinný dom",E509="veľká parcela"),B509&gt;=1100,C509&gt;=22),MAX(2,J509),J509)))</f>
        <v>1</v>
      </c>
      <c r="M509" s="6" t="n">
        <f aca="false">IF(OR(E509="cesta",E509="vodný tok",E509="existujúca zástavba",E509="prístupový pás",E509="malý zvyšok"),0,IF(B509&gt;=2000,INT(B509/300),MIN(4,MAX(1,INT(B509/300)))))</f>
        <v>1</v>
      </c>
    </row>
    <row r="510" customFormat="false" ht="15" hidden="false" customHeight="false" outlineLevel="0" collapsed="false">
      <c r="A510" s="6" t="s">
        <v>632</v>
      </c>
      <c r="B510" s="11" t="n">
        <v>537</v>
      </c>
      <c r="C510" s="16" t="n">
        <v>26.9</v>
      </c>
      <c r="D510" s="16" t="n">
        <v>32</v>
      </c>
      <c r="E510" s="6" t="s">
        <v>136</v>
      </c>
      <c r="F510" s="6" t="s">
        <v>108</v>
      </c>
      <c r="G510" s="6"/>
      <c r="H510" s="11" t="n">
        <v>59</v>
      </c>
      <c r="I510" s="15" t="n">
        <f aca="false">IF(B510&gt;0,MIN(1,H510/B510),0)</f>
        <v>0.109869646182495</v>
      </c>
      <c r="J510" s="6" t="n">
        <f aca="false">IF(OR(E510="cesta",E510="vodný tok",E510="existujúca zástavba",E510="prístupový pás",E510="malý zvyšok"),0,IF(B510&gt;=2000,ROUND(B510/850,0),IF(E510="úzky pás (8–9 m)",0.5,1)))</f>
        <v>1</v>
      </c>
      <c r="K510" s="6" t="n">
        <f aca="false">IF(OR(G510="park + MŠ",G510="vreckový park / retencia"),0,J510)</f>
        <v>1</v>
      </c>
      <c r="L510" s="6" t="n">
        <f aca="false">IF(G510&lt;&gt;"",0,IF(E510="úzky pás (8–9 m)",1,IF(AND(OR(E510="rodinný dom",E510="veľká parcela"),B510&gt;=1100,C510&gt;=22),MAX(2,J510),J510)))</f>
        <v>1</v>
      </c>
      <c r="M510" s="6" t="n">
        <f aca="false">IF(OR(E510="cesta",E510="vodný tok",E510="existujúca zástavba",E510="prístupový pás",E510="malý zvyšok"),0,IF(B510&gt;=2000,INT(B510/300),MIN(4,MAX(1,INT(B510/300)))))</f>
        <v>1</v>
      </c>
    </row>
    <row r="511" customFormat="false" ht="15" hidden="false" customHeight="false" outlineLevel="0" collapsed="false">
      <c r="A511" s="6" t="s">
        <v>633</v>
      </c>
      <c r="B511" s="11" t="n">
        <v>726</v>
      </c>
      <c r="C511" s="16" t="n">
        <v>33.4</v>
      </c>
      <c r="D511" s="16" t="n">
        <v>39.1</v>
      </c>
      <c r="E511" s="6" t="s">
        <v>136</v>
      </c>
      <c r="F511" s="6" t="s">
        <v>108</v>
      </c>
      <c r="G511" s="6"/>
      <c r="H511" s="11" t="n">
        <v>18</v>
      </c>
      <c r="I511" s="15" t="n">
        <f aca="false">IF(B511&gt;0,MIN(1,H511/B511),0)</f>
        <v>0.0247933884297521</v>
      </c>
      <c r="J511" s="6" t="n">
        <f aca="false">IF(OR(E511="cesta",E511="vodný tok",E511="existujúca zástavba",E511="prístupový pás",E511="malý zvyšok"),0,IF(B511&gt;=2000,ROUND(B511/850,0),IF(E511="úzky pás (8–9 m)",0.5,1)))</f>
        <v>1</v>
      </c>
      <c r="K511" s="6" t="n">
        <f aca="false">IF(OR(G511="park + MŠ",G511="vreckový park / retencia"),0,J511)</f>
        <v>1</v>
      </c>
      <c r="L511" s="6" t="n">
        <f aca="false">IF(G511&lt;&gt;"",0,IF(E511="úzky pás (8–9 m)",1,IF(AND(OR(E511="rodinný dom",E511="veľká parcela"),B511&gt;=1100,C511&gt;=22),MAX(2,J511),J511)))</f>
        <v>1</v>
      </c>
      <c r="M511" s="6" t="n">
        <f aca="false">IF(OR(E511="cesta",E511="vodný tok",E511="existujúca zástavba",E511="prístupový pás",E511="malý zvyšok"),0,IF(B511&gt;=2000,INT(B511/300),MIN(4,MAX(1,INT(B511/300)))))</f>
        <v>2</v>
      </c>
    </row>
    <row r="512" customFormat="false" ht="15" hidden="false" customHeight="false" outlineLevel="0" collapsed="false">
      <c r="A512" s="6" t="s">
        <v>634</v>
      </c>
      <c r="B512" s="11" t="n">
        <v>539</v>
      </c>
      <c r="C512" s="16" t="n">
        <v>16.1</v>
      </c>
      <c r="D512" s="16" t="n">
        <v>33.5</v>
      </c>
      <c r="E512" s="6" t="s">
        <v>136</v>
      </c>
      <c r="F512" s="6" t="s">
        <v>108</v>
      </c>
      <c r="G512" s="6"/>
      <c r="H512" s="11" t="n">
        <v>30</v>
      </c>
      <c r="I512" s="15" t="n">
        <f aca="false">IF(B512&gt;0,MIN(1,H512/B512),0)</f>
        <v>0.0556586270871985</v>
      </c>
      <c r="J512" s="6" t="n">
        <f aca="false">IF(OR(E512="cesta",E512="vodný tok",E512="existujúca zástavba",E512="prístupový pás",E512="malý zvyšok"),0,IF(B512&gt;=2000,ROUND(B512/850,0),IF(E512="úzky pás (8–9 m)",0.5,1)))</f>
        <v>1</v>
      </c>
      <c r="K512" s="6" t="n">
        <f aca="false">IF(OR(G512="park + MŠ",G512="vreckový park / retencia"),0,J512)</f>
        <v>1</v>
      </c>
      <c r="L512" s="6" t="n">
        <f aca="false">IF(G512&lt;&gt;"",0,IF(E512="úzky pás (8–9 m)",1,IF(AND(OR(E512="rodinný dom",E512="veľká parcela"),B512&gt;=1100,C512&gt;=22),MAX(2,J512),J512)))</f>
        <v>1</v>
      </c>
      <c r="M512" s="6" t="n">
        <f aca="false">IF(OR(E512="cesta",E512="vodný tok",E512="existujúca zástavba",E512="prístupový pás",E512="malý zvyšok"),0,IF(B512&gt;=2000,INT(B512/300),MIN(4,MAX(1,INT(B512/300)))))</f>
        <v>1</v>
      </c>
    </row>
    <row r="513" customFormat="false" ht="15" hidden="false" customHeight="false" outlineLevel="0" collapsed="false">
      <c r="A513" s="6" t="s">
        <v>635</v>
      </c>
      <c r="B513" s="11" t="n">
        <v>687</v>
      </c>
      <c r="C513" s="16" t="n">
        <v>20.5</v>
      </c>
      <c r="D513" s="16" t="n">
        <v>33.5</v>
      </c>
      <c r="E513" s="6" t="s">
        <v>136</v>
      </c>
      <c r="F513" s="6" t="s">
        <v>108</v>
      </c>
      <c r="G513" s="6"/>
      <c r="H513" s="11" t="n">
        <v>38</v>
      </c>
      <c r="I513" s="15" t="n">
        <f aca="false">IF(B513&gt;0,MIN(1,H513/B513),0)</f>
        <v>0.0553129548762737</v>
      </c>
      <c r="J513" s="6" t="n">
        <f aca="false">IF(OR(E513="cesta",E513="vodný tok",E513="existujúca zástavba",E513="prístupový pás",E513="malý zvyšok"),0,IF(B513&gt;=2000,ROUND(B513/850,0),IF(E513="úzky pás (8–9 m)",0.5,1)))</f>
        <v>1</v>
      </c>
      <c r="K513" s="6" t="n">
        <f aca="false">IF(OR(G513="park + MŠ",G513="vreckový park / retencia"),0,J513)</f>
        <v>1</v>
      </c>
      <c r="L513" s="6" t="n">
        <f aca="false">IF(G513&lt;&gt;"",0,IF(E513="úzky pás (8–9 m)",1,IF(AND(OR(E513="rodinný dom",E513="veľká parcela"),B513&gt;=1100,C513&gt;=22),MAX(2,J513),J513)))</f>
        <v>1</v>
      </c>
      <c r="M513" s="6" t="n">
        <f aca="false">IF(OR(E513="cesta",E513="vodný tok",E513="existujúca zástavba",E513="prístupový pás",E513="malý zvyšok"),0,IF(B513&gt;=2000,INT(B513/300),MIN(4,MAX(1,INT(B513/300)))))</f>
        <v>2</v>
      </c>
    </row>
    <row r="514" customFormat="false" ht="15" hidden="false" customHeight="false" outlineLevel="0" collapsed="false">
      <c r="A514" s="6" t="s">
        <v>636</v>
      </c>
      <c r="B514" s="11" t="n">
        <v>573</v>
      </c>
      <c r="C514" s="16" t="n">
        <v>17.1</v>
      </c>
      <c r="D514" s="16" t="n">
        <v>33.5</v>
      </c>
      <c r="E514" s="6" t="s">
        <v>136</v>
      </c>
      <c r="F514" s="6" t="s">
        <v>108</v>
      </c>
      <c r="G514" s="6"/>
      <c r="H514" s="11" t="n">
        <v>32</v>
      </c>
      <c r="I514" s="15" t="n">
        <f aca="false">IF(B514&gt;0,MIN(1,H514/B514),0)</f>
        <v>0.0558464223385689</v>
      </c>
      <c r="J514" s="6" t="n">
        <f aca="false">IF(OR(E514="cesta",E514="vodný tok",E514="existujúca zástavba",E514="prístupový pás",E514="malý zvyšok"),0,IF(B514&gt;=2000,ROUND(B514/850,0),IF(E514="úzky pás (8–9 m)",0.5,1)))</f>
        <v>1</v>
      </c>
      <c r="K514" s="6" t="n">
        <f aca="false">IF(OR(G514="park + MŠ",G514="vreckový park / retencia"),0,J514)</f>
        <v>1</v>
      </c>
      <c r="L514" s="6" t="n">
        <f aca="false">IF(G514&lt;&gt;"",0,IF(E514="úzky pás (8–9 m)",1,IF(AND(OR(E514="rodinný dom",E514="veľká parcela"),B514&gt;=1100,C514&gt;=22),MAX(2,J514),J514)))</f>
        <v>1</v>
      </c>
      <c r="M514" s="6" t="n">
        <f aca="false">IF(OR(E514="cesta",E514="vodný tok",E514="existujúca zástavba",E514="prístupový pás",E514="malý zvyšok"),0,IF(B514&gt;=2000,INT(B514/300),MIN(4,MAX(1,INT(B514/300)))))</f>
        <v>1</v>
      </c>
    </row>
    <row r="515" customFormat="false" ht="15" hidden="false" customHeight="false" outlineLevel="0" collapsed="false">
      <c r="A515" s="6" t="s">
        <v>637</v>
      </c>
      <c r="B515" s="11" t="n">
        <v>488</v>
      </c>
      <c r="C515" s="16" t="n">
        <v>14.6</v>
      </c>
      <c r="D515" s="16" t="n">
        <v>33.5</v>
      </c>
      <c r="E515" s="6" t="s">
        <v>147</v>
      </c>
      <c r="F515" s="6" t="s">
        <v>108</v>
      </c>
      <c r="G515" s="6"/>
      <c r="H515" s="11" t="n">
        <v>27</v>
      </c>
      <c r="I515" s="15" t="n">
        <f aca="false">IF(B515&gt;0,MIN(1,H515/B515),0)</f>
        <v>0.055327868852459</v>
      </c>
      <c r="J515" s="6" t="n">
        <f aca="false">IF(OR(E515="cesta",E515="vodný tok",E515="existujúca zástavba",E515="prístupový pás",E515="malý zvyšok"),0,IF(B515&gt;=2000,ROUND(B515/850,0),IF(E515="úzky pás (8–9 m)",0.5,1)))</f>
        <v>1</v>
      </c>
      <c r="K515" s="6" t="n">
        <f aca="false">IF(OR(G515="park + MŠ",G515="vreckový park / retencia"),0,J515)</f>
        <v>1</v>
      </c>
      <c r="L515" s="6" t="n">
        <f aca="false">IF(G515&lt;&gt;"",0,IF(E515="úzky pás (8–9 m)",1,IF(AND(OR(E515="rodinný dom",E515="veľká parcela"),B515&gt;=1100,C515&gt;=22),MAX(2,J515),J515)))</f>
        <v>1</v>
      </c>
      <c r="M515" s="6" t="n">
        <f aca="false">IF(OR(E515="cesta",E515="vodný tok",E515="existujúca zástavba",E515="prístupový pás",E515="malý zvyšok"),0,IF(B515&gt;=2000,INT(B515/300),MIN(4,MAX(1,INT(B515/300)))))</f>
        <v>1</v>
      </c>
    </row>
    <row r="516" customFormat="false" ht="15" hidden="false" customHeight="false" outlineLevel="0" collapsed="false">
      <c r="A516" s="6" t="s">
        <v>638</v>
      </c>
      <c r="B516" s="11" t="n">
        <v>513</v>
      </c>
      <c r="C516" s="16" t="n">
        <v>18.6</v>
      </c>
      <c r="D516" s="16" t="n">
        <v>33.5</v>
      </c>
      <c r="E516" s="6" t="s">
        <v>136</v>
      </c>
      <c r="F516" s="6" t="s">
        <v>108</v>
      </c>
      <c r="G516" s="6"/>
      <c r="H516" s="11" t="n">
        <v>34</v>
      </c>
      <c r="I516" s="15" t="n">
        <f aca="false">IF(B516&gt;0,MIN(1,H516/B516),0)</f>
        <v>0.0662768031189084</v>
      </c>
      <c r="J516" s="6" t="n">
        <f aca="false">IF(OR(E516="cesta",E516="vodný tok",E516="existujúca zástavba",E516="prístupový pás",E516="malý zvyšok"),0,IF(B516&gt;=2000,ROUND(B516/850,0),IF(E516="úzky pás (8–9 m)",0.5,1)))</f>
        <v>1</v>
      </c>
      <c r="K516" s="6" t="n">
        <f aca="false">IF(OR(G516="park + MŠ",G516="vreckový park / retencia"),0,J516)</f>
        <v>1</v>
      </c>
      <c r="L516" s="6" t="n">
        <f aca="false">IF(G516&lt;&gt;"",0,IF(E516="úzky pás (8–9 m)",1,IF(AND(OR(E516="rodinný dom",E516="veľká parcela"),B516&gt;=1100,C516&gt;=22),MAX(2,J516),J516)))</f>
        <v>1</v>
      </c>
      <c r="M516" s="6" t="n">
        <f aca="false">IF(OR(E516="cesta",E516="vodný tok",E516="existujúca zástavba",E516="prístupový pás",E516="malý zvyšok"),0,IF(B516&gt;=2000,INT(B516/300),MIN(4,MAX(1,INT(B516/300)))))</f>
        <v>1</v>
      </c>
    </row>
    <row r="517" customFormat="false" ht="15" hidden="false" customHeight="false" outlineLevel="0" collapsed="false">
      <c r="A517" s="6" t="s">
        <v>639</v>
      </c>
      <c r="B517" s="11" t="n">
        <v>487</v>
      </c>
      <c r="C517" s="16" t="n">
        <v>19.2</v>
      </c>
      <c r="D517" s="16" t="n">
        <v>30</v>
      </c>
      <c r="E517" s="6" t="s">
        <v>136</v>
      </c>
      <c r="F517" s="6" t="s">
        <v>640</v>
      </c>
      <c r="G517" s="6" t="s">
        <v>641</v>
      </c>
      <c r="H517" s="11" t="n">
        <v>25</v>
      </c>
      <c r="I517" s="15" t="n">
        <f aca="false">IF(B517&gt;0,MIN(1,H517/B517),0)</f>
        <v>0.0513347022587269</v>
      </c>
      <c r="J517" s="6" t="n">
        <f aca="false">IF(OR(E517="cesta",E517="vodný tok",E517="existujúca zástavba",E517="prístupový pás",E517="malý zvyšok"),0,IF(B517&gt;=2000,ROUND(B517/850,0),IF(E517="úzky pás (8–9 m)",0.5,1)))</f>
        <v>1</v>
      </c>
      <c r="K517" s="6" t="n">
        <f aca="false">IF(OR(G517="park + MŠ",G517="vreckový park / retencia"),0,J517)</f>
        <v>0</v>
      </c>
      <c r="L517" s="6" t="n">
        <f aca="false">IF(G517&lt;&gt;"",0,IF(E517="úzky pás (8–9 m)",1,IF(AND(OR(E517="rodinný dom",E517="veľká parcela"),B517&gt;=1100,C517&gt;=22),MAX(2,J517),J517)))</f>
        <v>0</v>
      </c>
      <c r="M517" s="6" t="n">
        <f aca="false">IF(OR(E517="cesta",E517="vodný tok",E517="existujúca zástavba",E517="prístupový pás",E517="malý zvyšok"),0,IF(B517&gt;=2000,INT(B517/300),MIN(4,MAX(1,INT(B517/300)))))</f>
        <v>1</v>
      </c>
    </row>
    <row r="518" customFormat="false" ht="15" hidden="false" customHeight="false" outlineLevel="0" collapsed="false">
      <c r="A518" s="6" t="s">
        <v>642</v>
      </c>
      <c r="B518" s="11" t="n">
        <v>918</v>
      </c>
      <c r="C518" s="16" t="n">
        <v>30</v>
      </c>
      <c r="D518" s="16" t="n">
        <v>30.7</v>
      </c>
      <c r="E518" s="6" t="s">
        <v>136</v>
      </c>
      <c r="F518" s="6" t="s">
        <v>108</v>
      </c>
      <c r="G518" s="6"/>
      <c r="H518" s="11" t="n">
        <v>56</v>
      </c>
      <c r="I518" s="15" t="n">
        <f aca="false">IF(B518&gt;0,MIN(1,H518/B518),0)</f>
        <v>0.0610021786492375</v>
      </c>
      <c r="J518" s="6" t="n">
        <f aca="false">IF(OR(E518="cesta",E518="vodný tok",E518="existujúca zástavba",E518="prístupový pás",E518="malý zvyšok"),0,IF(B518&gt;=2000,ROUND(B518/850,0),IF(E518="úzky pás (8–9 m)",0.5,1)))</f>
        <v>1</v>
      </c>
      <c r="K518" s="6" t="n">
        <f aca="false">IF(OR(G518="park + MŠ",G518="vreckový park / retencia"),0,J518)</f>
        <v>1</v>
      </c>
      <c r="L518" s="6" t="n">
        <f aca="false">IF(G518&lt;&gt;"",0,IF(E518="úzky pás (8–9 m)",1,IF(AND(OR(E518="rodinný dom",E518="veľká parcela"),B518&gt;=1100,C518&gt;=22),MAX(2,J518),J518)))</f>
        <v>1</v>
      </c>
      <c r="M518" s="6" t="n">
        <f aca="false">IF(OR(E518="cesta",E518="vodný tok",E518="existujúca zástavba",E518="prístupový pás",E518="malý zvyšok"),0,IF(B518&gt;=2000,INT(B518/300),MIN(4,MAX(1,INT(B518/300)))))</f>
        <v>3</v>
      </c>
    </row>
    <row r="519" customFormat="false" ht="15" hidden="false" customHeight="false" outlineLevel="0" collapsed="false">
      <c r="A519" s="6" t="s">
        <v>643</v>
      </c>
      <c r="B519" s="11" t="n">
        <v>1032</v>
      </c>
      <c r="C519" s="16" t="n">
        <v>30</v>
      </c>
      <c r="D519" s="16" t="n">
        <v>34.4</v>
      </c>
      <c r="E519" s="6" t="s">
        <v>136</v>
      </c>
      <c r="F519" s="6" t="s">
        <v>108</v>
      </c>
      <c r="G519" s="6"/>
      <c r="H519" s="11" t="n">
        <v>63</v>
      </c>
      <c r="I519" s="15" t="n">
        <f aca="false">IF(B519&gt;0,MIN(1,H519/B519),0)</f>
        <v>0.061046511627907</v>
      </c>
      <c r="J519" s="6" t="n">
        <f aca="false">IF(OR(E519="cesta",E519="vodný tok",E519="existujúca zástavba",E519="prístupový pás",E519="malý zvyšok"),0,IF(B519&gt;=2000,ROUND(B519/850,0),IF(E519="úzky pás (8–9 m)",0.5,1)))</f>
        <v>1</v>
      </c>
      <c r="K519" s="6" t="n">
        <f aca="false">IF(OR(G519="park + MŠ",G519="vreckový park / retencia"),0,J519)</f>
        <v>1</v>
      </c>
      <c r="L519" s="6" t="n">
        <f aca="false">IF(G519&lt;&gt;"",0,IF(E519="úzky pás (8–9 m)",1,IF(AND(OR(E519="rodinný dom",E519="veľká parcela"),B519&gt;=1100,C519&gt;=22),MAX(2,J519),J519)))</f>
        <v>1</v>
      </c>
      <c r="M519" s="6" t="n">
        <f aca="false">IF(OR(E519="cesta",E519="vodný tok",E519="existujúca zástavba",E519="prístupový pás",E519="malý zvyšok"),0,IF(B519&gt;=2000,INT(B519/300),MIN(4,MAX(1,INT(B519/300)))))</f>
        <v>3</v>
      </c>
    </row>
    <row r="520" customFormat="false" ht="15" hidden="false" customHeight="false" outlineLevel="0" collapsed="false">
      <c r="A520" s="6" t="s">
        <v>644</v>
      </c>
      <c r="B520" s="11" t="n">
        <v>760</v>
      </c>
      <c r="C520" s="16" t="n">
        <v>25.3</v>
      </c>
      <c r="D520" s="16" t="n">
        <v>30</v>
      </c>
      <c r="E520" s="6" t="s">
        <v>136</v>
      </c>
      <c r="F520" s="6" t="s">
        <v>108</v>
      </c>
      <c r="G520" s="6"/>
      <c r="H520" s="11" t="n">
        <v>46</v>
      </c>
      <c r="I520" s="15" t="n">
        <f aca="false">IF(B520&gt;0,MIN(1,H520/B520),0)</f>
        <v>0.0605263157894737</v>
      </c>
      <c r="J520" s="6" t="n">
        <f aca="false">IF(OR(E520="cesta",E520="vodný tok",E520="existujúca zástavba",E520="prístupový pás",E520="malý zvyšok"),0,IF(B520&gt;=2000,ROUND(B520/850,0),IF(E520="úzky pás (8–9 m)",0.5,1)))</f>
        <v>1</v>
      </c>
      <c r="K520" s="6" t="n">
        <f aca="false">IF(OR(G520="park + MŠ",G520="vreckový park / retencia"),0,J520)</f>
        <v>1</v>
      </c>
      <c r="L520" s="6" t="n">
        <f aca="false">IF(G520&lt;&gt;"",0,IF(E520="úzky pás (8–9 m)",1,IF(AND(OR(E520="rodinný dom",E520="veľká parcela"),B520&gt;=1100,C520&gt;=22),MAX(2,J520),J520)))</f>
        <v>1</v>
      </c>
      <c r="M520" s="6" t="n">
        <f aca="false">IF(OR(E520="cesta",E520="vodný tok",E520="existujúca zástavba",E520="prístupový pás",E520="malý zvyšok"),0,IF(B520&gt;=2000,INT(B520/300),MIN(4,MAX(1,INT(B520/300)))))</f>
        <v>2</v>
      </c>
    </row>
    <row r="521" customFormat="false" ht="15" hidden="false" customHeight="false" outlineLevel="0" collapsed="false">
      <c r="A521" s="6" t="s">
        <v>645</v>
      </c>
      <c r="B521" s="11" t="n">
        <v>826</v>
      </c>
      <c r="C521" s="16" t="n">
        <v>30.1</v>
      </c>
      <c r="D521" s="16" t="n">
        <v>40.6</v>
      </c>
      <c r="E521" s="6" t="s">
        <v>136</v>
      </c>
      <c r="F521" s="6" t="s">
        <v>108</v>
      </c>
      <c r="G521" s="6"/>
      <c r="H521" s="11" t="n">
        <v>82</v>
      </c>
      <c r="I521" s="15" t="n">
        <f aca="false">IF(B521&gt;0,MIN(1,H521/B521),0)</f>
        <v>0.099273607748184</v>
      </c>
      <c r="J521" s="6" t="n">
        <f aca="false">IF(OR(E521="cesta",E521="vodný tok",E521="existujúca zástavba",E521="prístupový pás",E521="malý zvyšok"),0,IF(B521&gt;=2000,ROUND(B521/850,0),IF(E521="úzky pás (8–9 m)",0.5,1)))</f>
        <v>1</v>
      </c>
      <c r="K521" s="6" t="n">
        <f aca="false">IF(OR(G521="park + MŠ",G521="vreckový park / retencia"),0,J521)</f>
        <v>1</v>
      </c>
      <c r="L521" s="6" t="n">
        <f aca="false">IF(G521&lt;&gt;"",0,IF(E521="úzky pás (8–9 m)",1,IF(AND(OR(E521="rodinný dom",E521="veľká parcela"),B521&gt;=1100,C521&gt;=22),MAX(2,J521),J521)))</f>
        <v>1</v>
      </c>
      <c r="M521" s="6" t="n">
        <f aca="false">IF(OR(E521="cesta",E521="vodný tok",E521="existujúca zástavba",E521="prístupový pás",E521="malý zvyšok"),0,IF(B521&gt;=2000,INT(B521/300),MIN(4,MAX(1,INT(B521/300)))))</f>
        <v>2</v>
      </c>
    </row>
    <row r="522" customFormat="false" ht="15" hidden="false" customHeight="false" outlineLevel="0" collapsed="false">
      <c r="A522" s="6" t="s">
        <v>646</v>
      </c>
      <c r="B522" s="11" t="n">
        <v>1035</v>
      </c>
      <c r="C522" s="16" t="n">
        <v>31.7</v>
      </c>
      <c r="D522" s="16" t="n">
        <v>53.1</v>
      </c>
      <c r="E522" s="6" t="s">
        <v>136</v>
      </c>
      <c r="F522" s="6" t="s">
        <v>108</v>
      </c>
      <c r="G522" s="6"/>
      <c r="H522" s="11" t="n">
        <v>18</v>
      </c>
      <c r="I522" s="15" t="n">
        <f aca="false">IF(B522&gt;0,MIN(1,H522/B522),0)</f>
        <v>0.0173913043478261</v>
      </c>
      <c r="J522" s="6" t="n">
        <f aca="false">IF(OR(E522="cesta",E522="vodný tok",E522="existujúca zástavba",E522="prístupový pás",E522="malý zvyšok"),0,IF(B522&gt;=2000,ROUND(B522/850,0),IF(E522="úzky pás (8–9 m)",0.5,1)))</f>
        <v>1</v>
      </c>
      <c r="K522" s="6" t="n">
        <f aca="false">IF(OR(G522="park + MŠ",G522="vreckový park / retencia"),0,J522)</f>
        <v>1</v>
      </c>
      <c r="L522" s="6" t="n">
        <f aca="false">IF(G522&lt;&gt;"",0,IF(E522="úzky pás (8–9 m)",1,IF(AND(OR(E522="rodinný dom",E522="veľká parcela"),B522&gt;=1100,C522&gt;=22),MAX(2,J522),J522)))</f>
        <v>1</v>
      </c>
      <c r="M522" s="6" t="n">
        <f aca="false">IF(OR(E522="cesta",E522="vodný tok",E522="existujúca zástavba",E522="prístupový pás",E522="malý zvyšok"),0,IF(B522&gt;=2000,INT(B522/300),MIN(4,MAX(1,INT(B522/300)))))</f>
        <v>3</v>
      </c>
    </row>
    <row r="523" customFormat="false" ht="15" hidden="false" customHeight="false" outlineLevel="0" collapsed="false">
      <c r="A523" s="6" t="s">
        <v>647</v>
      </c>
      <c r="B523" s="11" t="n">
        <v>571</v>
      </c>
      <c r="C523" s="16" t="n">
        <v>18.1</v>
      </c>
      <c r="D523" s="16" t="n">
        <v>31.8</v>
      </c>
      <c r="E523" s="6" t="s">
        <v>136</v>
      </c>
      <c r="F523" s="6" t="s">
        <v>108</v>
      </c>
      <c r="G523" s="6"/>
      <c r="H523" s="11" t="n">
        <v>24</v>
      </c>
      <c r="I523" s="15" t="n">
        <f aca="false">IF(B523&gt;0,MIN(1,H523/B523),0)</f>
        <v>0.0420315236427321</v>
      </c>
      <c r="J523" s="6" t="n">
        <f aca="false">IF(OR(E523="cesta",E523="vodný tok",E523="existujúca zástavba",E523="prístupový pás",E523="malý zvyšok"),0,IF(B523&gt;=2000,ROUND(B523/850,0),IF(E523="úzky pás (8–9 m)",0.5,1)))</f>
        <v>1</v>
      </c>
      <c r="K523" s="6" t="n">
        <f aca="false">IF(OR(G523="park + MŠ",G523="vreckový park / retencia"),0,J523)</f>
        <v>1</v>
      </c>
      <c r="L523" s="6" t="n">
        <f aca="false">IF(G523&lt;&gt;"",0,IF(E523="úzky pás (8–9 m)",1,IF(AND(OR(E523="rodinný dom",E523="veľká parcela"),B523&gt;=1100,C523&gt;=22),MAX(2,J523),J523)))</f>
        <v>1</v>
      </c>
      <c r="M523" s="6" t="n">
        <f aca="false">IF(OR(E523="cesta",E523="vodný tok",E523="existujúca zástavba",E523="prístupový pás",E523="malý zvyšok"),0,IF(B523&gt;=2000,INT(B523/300),MIN(4,MAX(1,INT(B523/300)))))</f>
        <v>1</v>
      </c>
    </row>
    <row r="524" customFormat="false" ht="15" hidden="false" customHeight="false" outlineLevel="0" collapsed="false">
      <c r="A524" s="6" t="s">
        <v>648</v>
      </c>
      <c r="B524" s="11" t="n">
        <v>847</v>
      </c>
      <c r="C524" s="16" t="n">
        <v>26.7</v>
      </c>
      <c r="D524" s="16" t="n">
        <v>31.8</v>
      </c>
      <c r="E524" s="6" t="s">
        <v>136</v>
      </c>
      <c r="F524" s="6" t="s">
        <v>108</v>
      </c>
      <c r="G524" s="6"/>
      <c r="H524" s="11" t="n">
        <v>35</v>
      </c>
      <c r="I524" s="15" t="n">
        <f aca="false">IF(B524&gt;0,MIN(1,H524/B524),0)</f>
        <v>0.0413223140495868</v>
      </c>
      <c r="J524" s="6" t="n">
        <f aca="false">IF(OR(E524="cesta",E524="vodný tok",E524="existujúca zástavba",E524="prístupový pás",E524="malý zvyšok"),0,IF(B524&gt;=2000,ROUND(B524/850,0),IF(E524="úzky pás (8–9 m)",0.5,1)))</f>
        <v>1</v>
      </c>
      <c r="K524" s="6" t="n">
        <f aca="false">IF(OR(G524="park + MŠ",G524="vreckový park / retencia"),0,J524)</f>
        <v>1</v>
      </c>
      <c r="L524" s="6" t="n">
        <f aca="false">IF(G524&lt;&gt;"",0,IF(E524="úzky pás (8–9 m)",1,IF(AND(OR(E524="rodinný dom",E524="veľká parcela"),B524&gt;=1100,C524&gt;=22),MAX(2,J524),J524)))</f>
        <v>1</v>
      </c>
      <c r="M524" s="6" t="n">
        <f aca="false">IF(OR(E524="cesta",E524="vodný tok",E524="existujúca zástavba",E524="prístupový pás",E524="malý zvyšok"),0,IF(B524&gt;=2000,INT(B524/300),MIN(4,MAX(1,INT(B524/300)))))</f>
        <v>2</v>
      </c>
    </row>
    <row r="525" customFormat="false" ht="15" hidden="false" customHeight="false" outlineLevel="0" collapsed="false">
      <c r="A525" s="6" t="s">
        <v>649</v>
      </c>
      <c r="B525" s="11" t="n">
        <v>424</v>
      </c>
      <c r="C525" s="16" t="n">
        <v>13.4</v>
      </c>
      <c r="D525" s="16" t="n">
        <v>31.7</v>
      </c>
      <c r="E525" s="6" t="s">
        <v>147</v>
      </c>
      <c r="F525" s="6" t="s">
        <v>108</v>
      </c>
      <c r="G525" s="6"/>
      <c r="H525" s="11" t="n">
        <v>18</v>
      </c>
      <c r="I525" s="15" t="n">
        <f aca="false">IF(B525&gt;0,MIN(1,H525/B525),0)</f>
        <v>0.0424528301886792</v>
      </c>
      <c r="J525" s="6" t="n">
        <f aca="false">IF(OR(E525="cesta",E525="vodný tok",E525="existujúca zástavba",E525="prístupový pás",E525="malý zvyšok"),0,IF(B525&gt;=2000,ROUND(B525/850,0),IF(E525="úzky pás (8–9 m)",0.5,1)))</f>
        <v>1</v>
      </c>
      <c r="K525" s="6" t="n">
        <f aca="false">IF(OR(G525="park + MŠ",G525="vreckový park / retencia"),0,J525)</f>
        <v>1</v>
      </c>
      <c r="L525" s="6" t="n">
        <f aca="false">IF(G525&lt;&gt;"",0,IF(E525="úzky pás (8–9 m)",1,IF(AND(OR(E525="rodinný dom",E525="veľká parcela"),B525&gt;=1100,C525&gt;=22),MAX(2,J525),J525)))</f>
        <v>1</v>
      </c>
      <c r="M525" s="6" t="n">
        <f aca="false">IF(OR(E525="cesta",E525="vodný tok",E525="existujúca zástavba",E525="prístupový pás",E525="malý zvyšok"),0,IF(B525&gt;=2000,INT(B525/300),MIN(4,MAX(1,INT(B525/300)))))</f>
        <v>1</v>
      </c>
    </row>
    <row r="526" customFormat="false" ht="15" hidden="false" customHeight="false" outlineLevel="0" collapsed="false">
      <c r="A526" s="6" t="s">
        <v>650</v>
      </c>
      <c r="B526" s="11" t="n">
        <v>1282</v>
      </c>
      <c r="C526" s="16" t="n">
        <v>31.7</v>
      </c>
      <c r="D526" s="16" t="n">
        <v>40.5</v>
      </c>
      <c r="E526" s="6" t="s">
        <v>136</v>
      </c>
      <c r="F526" s="6" t="s">
        <v>108</v>
      </c>
      <c r="G526" s="6"/>
      <c r="H526" s="11" t="n">
        <v>53</v>
      </c>
      <c r="I526" s="15" t="n">
        <f aca="false">IF(B526&gt;0,MIN(1,H526/B526),0)</f>
        <v>0.0413416536661466</v>
      </c>
      <c r="J526" s="6" t="n">
        <f aca="false">IF(OR(E526="cesta",E526="vodný tok",E526="existujúca zástavba",E526="prístupový pás",E526="malý zvyšok"),0,IF(B526&gt;=2000,ROUND(B526/850,0),IF(E526="úzky pás (8–9 m)",0.5,1)))</f>
        <v>1</v>
      </c>
      <c r="K526" s="6" t="n">
        <f aca="false">IF(OR(G526="park + MŠ",G526="vreckový park / retencia"),0,J526)</f>
        <v>1</v>
      </c>
      <c r="L526" s="6" t="n">
        <f aca="false">IF(G526&lt;&gt;"",0,IF(E526="úzky pás (8–9 m)",1,IF(AND(OR(E526="rodinný dom",E526="veľká parcela"),B526&gt;=1100,C526&gt;=22),MAX(2,J526),J526)))</f>
        <v>2</v>
      </c>
      <c r="M526" s="6" t="n">
        <f aca="false">IF(OR(E526="cesta",E526="vodný tok",E526="existujúca zástavba",E526="prístupový pás",E526="malý zvyšok"),0,IF(B526&gt;=2000,INT(B526/300),MIN(4,MAX(1,INT(B526/300)))))</f>
        <v>4</v>
      </c>
    </row>
    <row r="527" customFormat="false" ht="15" hidden="false" customHeight="false" outlineLevel="0" collapsed="false">
      <c r="A527" s="6" t="s">
        <v>651</v>
      </c>
      <c r="B527" s="11" t="n">
        <v>403</v>
      </c>
      <c r="C527" s="16" t="n">
        <v>15.4</v>
      </c>
      <c r="D527" s="16" t="n">
        <v>26.2</v>
      </c>
      <c r="E527" s="6" t="s">
        <v>147</v>
      </c>
      <c r="F527" s="6" t="s">
        <v>108</v>
      </c>
      <c r="G527" s="6"/>
      <c r="H527" s="11" t="n">
        <v>0</v>
      </c>
      <c r="I527" s="15" t="n">
        <f aca="false">IF(B527&gt;0,MIN(1,H527/B527),0)</f>
        <v>0</v>
      </c>
      <c r="J527" s="6" t="n">
        <f aca="false">IF(OR(E527="cesta",E527="vodný tok",E527="existujúca zástavba",E527="prístupový pás",E527="malý zvyšok"),0,IF(B527&gt;=2000,ROUND(B527/850,0),IF(E527="úzky pás (8–9 m)",0.5,1)))</f>
        <v>1</v>
      </c>
      <c r="K527" s="6" t="n">
        <f aca="false">IF(OR(G527="park + MŠ",G527="vreckový park / retencia"),0,J527)</f>
        <v>1</v>
      </c>
      <c r="L527" s="6" t="n">
        <f aca="false">IF(G527&lt;&gt;"",0,IF(E527="úzky pás (8–9 m)",1,IF(AND(OR(E527="rodinný dom",E527="veľká parcela"),B527&gt;=1100,C527&gt;=22),MAX(2,J527),J527)))</f>
        <v>1</v>
      </c>
      <c r="M527" s="6" t="n">
        <f aca="false">IF(OR(E527="cesta",E527="vodný tok",E527="existujúca zástavba",E527="prístupový pás",E527="malý zvyšok"),0,IF(B527&gt;=2000,INT(B527/300),MIN(4,MAX(1,INT(B527/300)))))</f>
        <v>1</v>
      </c>
    </row>
    <row r="528" customFormat="false" ht="15" hidden="false" customHeight="false" outlineLevel="0" collapsed="false">
      <c r="A528" s="6" t="s">
        <v>652</v>
      </c>
      <c r="B528" s="11" t="n">
        <v>421</v>
      </c>
      <c r="C528" s="16" t="n">
        <v>16.3</v>
      </c>
      <c r="D528" s="16" t="n">
        <v>26.3</v>
      </c>
      <c r="E528" s="6" t="s">
        <v>147</v>
      </c>
      <c r="F528" s="6" t="s">
        <v>108</v>
      </c>
      <c r="G528" s="6"/>
      <c r="H528" s="11" t="n">
        <v>31</v>
      </c>
      <c r="I528" s="15" t="n">
        <f aca="false">IF(B528&gt;0,MIN(1,H528/B528),0)</f>
        <v>0.0736342042755344</v>
      </c>
      <c r="J528" s="6" t="n">
        <f aca="false">IF(OR(E528="cesta",E528="vodný tok",E528="existujúca zástavba",E528="prístupový pás",E528="malý zvyšok"),0,IF(B528&gt;=2000,ROUND(B528/850,0),IF(E528="úzky pás (8–9 m)",0.5,1)))</f>
        <v>1</v>
      </c>
      <c r="K528" s="6" t="n">
        <f aca="false">IF(OR(G528="park + MŠ",G528="vreckový park / retencia"),0,J528)</f>
        <v>1</v>
      </c>
      <c r="L528" s="6" t="n">
        <f aca="false">IF(G528&lt;&gt;"",0,IF(E528="úzky pás (8–9 m)",1,IF(AND(OR(E528="rodinný dom",E528="veľká parcela"),B528&gt;=1100,C528&gt;=22),MAX(2,J528),J528)))</f>
        <v>1</v>
      </c>
      <c r="M528" s="6" t="n">
        <f aca="false">IF(OR(E528="cesta",E528="vodný tok",E528="existujúca zástavba",E528="prístupový pás",E528="malý zvyšok"),0,IF(B528&gt;=2000,INT(B528/300),MIN(4,MAX(1,INT(B528/300)))))</f>
        <v>1</v>
      </c>
    </row>
    <row r="529" customFormat="false" ht="15" hidden="false" customHeight="false" outlineLevel="0" collapsed="false">
      <c r="A529" s="6" t="s">
        <v>653</v>
      </c>
      <c r="B529" s="11" t="n">
        <v>893</v>
      </c>
      <c r="C529" s="16" t="n">
        <v>21.3</v>
      </c>
      <c r="D529" s="16" t="n">
        <v>132.8</v>
      </c>
      <c r="E529" s="6" t="s">
        <v>161</v>
      </c>
      <c r="F529" s="6" t="s">
        <v>108</v>
      </c>
      <c r="G529" s="6"/>
      <c r="H529" s="11" t="n">
        <v>0</v>
      </c>
      <c r="I529" s="15" t="n">
        <f aca="false">IF(B529&gt;0,MIN(1,H529/B529),0)</f>
        <v>0</v>
      </c>
      <c r="J529" s="6" t="n">
        <f aca="false">IF(OR(E529="cesta",E529="vodný tok",E529="existujúca zástavba",E529="prístupový pás",E529="malý zvyšok"),0,IF(B529&gt;=2000,ROUND(B529/850,0),IF(E529="úzky pás (8–9 m)",0.5,1)))</f>
        <v>0</v>
      </c>
      <c r="K529" s="6" t="n">
        <f aca="false">IF(OR(G529="park + MŠ",G529="vreckový park / retencia"),0,J529)</f>
        <v>0</v>
      </c>
      <c r="L529" s="6" t="n">
        <f aca="false">IF(G529&lt;&gt;"",0,IF(E529="úzky pás (8–9 m)",1,IF(AND(OR(E529="rodinný dom",E529="veľká parcela"),B529&gt;=1100,C529&gt;=22),MAX(2,J529),J529)))</f>
        <v>0</v>
      </c>
      <c r="M529" s="6" t="n">
        <f aca="false">IF(OR(E529="cesta",E529="vodný tok",E529="existujúca zástavba",E529="prístupový pás",E529="malý zvyšok"),0,IF(B529&gt;=2000,INT(B529/300),MIN(4,MAX(1,INT(B529/300)))))</f>
        <v>0</v>
      </c>
    </row>
    <row r="530" customFormat="false" ht="15" hidden="false" customHeight="false" outlineLevel="0" collapsed="false">
      <c r="A530" s="6" t="s">
        <v>654</v>
      </c>
      <c r="B530" s="11" t="n">
        <v>881</v>
      </c>
      <c r="C530" s="16" t="n">
        <v>13.8</v>
      </c>
      <c r="D530" s="16" t="n">
        <v>163.1</v>
      </c>
      <c r="E530" s="6" t="s">
        <v>161</v>
      </c>
      <c r="F530" s="6" t="s">
        <v>108</v>
      </c>
      <c r="G530" s="6"/>
      <c r="H530" s="11" t="n">
        <v>0</v>
      </c>
      <c r="I530" s="15" t="n">
        <f aca="false">IF(B530&gt;0,MIN(1,H530/B530),0)</f>
        <v>0</v>
      </c>
      <c r="J530" s="6" t="n">
        <f aca="false">IF(OR(E530="cesta",E530="vodný tok",E530="existujúca zástavba",E530="prístupový pás",E530="malý zvyšok"),0,IF(B530&gt;=2000,ROUND(B530/850,0),IF(E530="úzky pás (8–9 m)",0.5,1)))</f>
        <v>0</v>
      </c>
      <c r="K530" s="6" t="n">
        <f aca="false">IF(OR(G530="park + MŠ",G530="vreckový park / retencia"),0,J530)</f>
        <v>0</v>
      </c>
      <c r="L530" s="6" t="n">
        <f aca="false">IF(G530&lt;&gt;"",0,IF(E530="úzky pás (8–9 m)",1,IF(AND(OR(E530="rodinný dom",E530="veľká parcela"),B530&gt;=1100,C530&gt;=22),MAX(2,J530),J530)))</f>
        <v>0</v>
      </c>
      <c r="M530" s="6" t="n">
        <f aca="false">IF(OR(E530="cesta",E530="vodný tok",E530="existujúca zástavba",E530="prístupový pás",E530="malý zvyšok"),0,IF(B530&gt;=2000,INT(B530/300),MIN(4,MAX(1,INT(B530/300)))))</f>
        <v>0</v>
      </c>
    </row>
    <row r="531" customFormat="false" ht="15" hidden="false" customHeight="false" outlineLevel="0" collapsed="false">
      <c r="A531" s="6" t="s">
        <v>655</v>
      </c>
      <c r="B531" s="11" t="n">
        <v>400</v>
      </c>
      <c r="C531" s="16" t="n">
        <v>17.6</v>
      </c>
      <c r="D531" s="16" t="n">
        <v>23.3</v>
      </c>
      <c r="E531" s="6" t="s">
        <v>147</v>
      </c>
      <c r="F531" s="6" t="s">
        <v>108</v>
      </c>
      <c r="G531" s="6"/>
      <c r="H531" s="11" t="n">
        <v>20</v>
      </c>
      <c r="I531" s="15" t="n">
        <f aca="false">IF(B531&gt;0,MIN(1,H531/B531),0)</f>
        <v>0.05</v>
      </c>
      <c r="J531" s="6" t="n">
        <f aca="false">IF(OR(E531="cesta",E531="vodný tok",E531="existujúca zástavba",E531="prístupový pás",E531="malý zvyšok"),0,IF(B531&gt;=2000,ROUND(B531/850,0),IF(E531="úzky pás (8–9 m)",0.5,1)))</f>
        <v>1</v>
      </c>
      <c r="K531" s="6" t="n">
        <f aca="false">IF(OR(G531="park + MŠ",G531="vreckový park / retencia"),0,J531)</f>
        <v>1</v>
      </c>
      <c r="L531" s="6" t="n">
        <f aca="false">IF(G531&lt;&gt;"",0,IF(E531="úzky pás (8–9 m)",1,IF(AND(OR(E531="rodinný dom",E531="veľká parcela"),B531&gt;=1100,C531&gt;=22),MAX(2,J531),J531)))</f>
        <v>1</v>
      </c>
      <c r="M531" s="6" t="n">
        <f aca="false">IF(OR(E531="cesta",E531="vodný tok",E531="existujúca zástavba",E531="prístupový pás",E531="malý zvyšok"),0,IF(B531&gt;=2000,INT(B531/300),MIN(4,MAX(1,INT(B531/300)))))</f>
        <v>1</v>
      </c>
    </row>
    <row r="532" customFormat="false" ht="15" hidden="false" customHeight="false" outlineLevel="0" collapsed="false">
      <c r="A532" s="6" t="s">
        <v>656</v>
      </c>
      <c r="B532" s="11" t="n">
        <v>648</v>
      </c>
      <c r="C532" s="16" t="n">
        <v>17.6</v>
      </c>
      <c r="D532" s="16" t="n">
        <v>39.5</v>
      </c>
      <c r="E532" s="6" t="s">
        <v>136</v>
      </c>
      <c r="F532" s="6" t="s">
        <v>108</v>
      </c>
      <c r="G532" s="6"/>
      <c r="H532" s="11" t="n">
        <v>0</v>
      </c>
      <c r="I532" s="15" t="n">
        <f aca="false">IF(B532&gt;0,MIN(1,H532/B532),0)</f>
        <v>0</v>
      </c>
      <c r="J532" s="6" t="n">
        <f aca="false">IF(OR(E532="cesta",E532="vodný tok",E532="existujúca zástavba",E532="prístupový pás",E532="malý zvyšok"),0,IF(B532&gt;=2000,ROUND(B532/850,0),IF(E532="úzky pás (8–9 m)",0.5,1)))</f>
        <v>1</v>
      </c>
      <c r="K532" s="6" t="n">
        <f aca="false">IF(OR(G532="park + MŠ",G532="vreckový park / retencia"),0,J532)</f>
        <v>1</v>
      </c>
      <c r="L532" s="6" t="n">
        <f aca="false">IF(G532&lt;&gt;"",0,IF(E532="úzky pás (8–9 m)",1,IF(AND(OR(E532="rodinný dom",E532="veľká parcela"),B532&gt;=1100,C532&gt;=22),MAX(2,J532),J532)))</f>
        <v>1</v>
      </c>
      <c r="M532" s="6" t="n">
        <f aca="false">IF(OR(E532="cesta",E532="vodný tok",E532="existujúca zástavba",E532="prístupový pás",E532="malý zvyšok"),0,IF(B532&gt;=2000,INT(B532/300),MIN(4,MAX(1,INT(B532/300)))))</f>
        <v>2</v>
      </c>
    </row>
    <row r="533" customFormat="false" ht="15" hidden="false" customHeight="false" outlineLevel="0" collapsed="false">
      <c r="A533" s="6" t="s">
        <v>657</v>
      </c>
      <c r="B533" s="11" t="n">
        <v>1128</v>
      </c>
      <c r="C533" s="16" t="n">
        <v>21.8</v>
      </c>
      <c r="D533" s="16" t="n">
        <v>56.6</v>
      </c>
      <c r="E533" s="6" t="s">
        <v>136</v>
      </c>
      <c r="F533" s="6" t="s">
        <v>108</v>
      </c>
      <c r="G533" s="6"/>
      <c r="H533" s="11" t="n">
        <v>28</v>
      </c>
      <c r="I533" s="15" t="n">
        <f aca="false">IF(B533&gt;0,MIN(1,H533/B533),0)</f>
        <v>0.024822695035461</v>
      </c>
      <c r="J533" s="6" t="n">
        <f aca="false">IF(OR(E533="cesta",E533="vodný tok",E533="existujúca zástavba",E533="prístupový pás",E533="malý zvyšok"),0,IF(B533&gt;=2000,ROUND(B533/850,0),IF(E533="úzky pás (8–9 m)",0.5,1)))</f>
        <v>1</v>
      </c>
      <c r="K533" s="6" t="n">
        <f aca="false">IF(OR(G533="park + MŠ",G533="vreckový park / retencia"),0,J533)</f>
        <v>1</v>
      </c>
      <c r="L533" s="6" t="n">
        <f aca="false">IF(G533&lt;&gt;"",0,IF(E533="úzky pás (8–9 m)",1,IF(AND(OR(E533="rodinný dom",E533="veľká parcela"),B533&gt;=1100,C533&gt;=22),MAX(2,J533),J533)))</f>
        <v>1</v>
      </c>
      <c r="M533" s="6" t="n">
        <f aca="false">IF(OR(E533="cesta",E533="vodný tok",E533="existujúca zástavba",E533="prístupový pás",E533="malý zvyšok"),0,IF(B533&gt;=2000,INT(B533/300),MIN(4,MAX(1,INT(B533/300)))))</f>
        <v>3</v>
      </c>
    </row>
    <row r="534" customFormat="false" ht="15" hidden="false" customHeight="false" outlineLevel="0" collapsed="false">
      <c r="A534" s="6" t="s">
        <v>658</v>
      </c>
      <c r="B534" s="11" t="n">
        <v>419</v>
      </c>
      <c r="C534" s="16" t="n">
        <v>9.3</v>
      </c>
      <c r="D534" s="16" t="n">
        <v>46.9</v>
      </c>
      <c r="E534" s="6" t="s">
        <v>147</v>
      </c>
      <c r="F534" s="6" t="s">
        <v>108</v>
      </c>
      <c r="G534" s="6"/>
      <c r="H534" s="11" t="n">
        <v>12</v>
      </c>
      <c r="I534" s="15" t="n">
        <f aca="false">IF(B534&gt;0,MIN(1,H534/B534),0)</f>
        <v>0.0286396181384248</v>
      </c>
      <c r="J534" s="6" t="n">
        <f aca="false">IF(OR(E534="cesta",E534="vodný tok",E534="existujúca zástavba",E534="prístupový pás",E534="malý zvyšok"),0,IF(B534&gt;=2000,ROUND(B534/850,0),IF(E534="úzky pás (8–9 m)",0.5,1)))</f>
        <v>1</v>
      </c>
      <c r="K534" s="6" t="n">
        <f aca="false">IF(OR(G534="park + MŠ",G534="vreckový park / retencia"),0,J534)</f>
        <v>1</v>
      </c>
      <c r="L534" s="6" t="n">
        <f aca="false">IF(G534&lt;&gt;"",0,IF(E534="úzky pás (8–9 m)",1,IF(AND(OR(E534="rodinný dom",E534="veľká parcela"),B534&gt;=1100,C534&gt;=22),MAX(2,J534),J534)))</f>
        <v>1</v>
      </c>
      <c r="M534" s="6" t="n">
        <f aca="false">IF(OR(E534="cesta",E534="vodný tok",E534="existujúca zástavba",E534="prístupový pás",E534="malý zvyšok"),0,IF(B534&gt;=2000,INT(B534/300),MIN(4,MAX(1,INT(B534/300)))))</f>
        <v>1</v>
      </c>
    </row>
    <row r="535" customFormat="false" ht="15" hidden="false" customHeight="false" outlineLevel="0" collapsed="false">
      <c r="A535" s="6" t="s">
        <v>659</v>
      </c>
      <c r="B535" s="11" t="n">
        <v>660</v>
      </c>
      <c r="C535" s="16" t="n">
        <v>16.9</v>
      </c>
      <c r="D535" s="16" t="n">
        <v>42.9</v>
      </c>
      <c r="E535" s="6" t="s">
        <v>136</v>
      </c>
      <c r="F535" s="6" t="s">
        <v>108</v>
      </c>
      <c r="G535" s="6"/>
      <c r="H535" s="11" t="n">
        <v>22</v>
      </c>
      <c r="I535" s="15" t="n">
        <f aca="false">IF(B535&gt;0,MIN(1,H535/B535),0)</f>
        <v>0.0333333333333333</v>
      </c>
      <c r="J535" s="6" t="n">
        <f aca="false">IF(OR(E535="cesta",E535="vodný tok",E535="existujúca zástavba",E535="prístupový pás",E535="malý zvyšok"),0,IF(B535&gt;=2000,ROUND(B535/850,0),IF(E535="úzky pás (8–9 m)",0.5,1)))</f>
        <v>1</v>
      </c>
      <c r="K535" s="6" t="n">
        <f aca="false">IF(OR(G535="park + MŠ",G535="vreckový park / retencia"),0,J535)</f>
        <v>1</v>
      </c>
      <c r="L535" s="6" t="n">
        <f aca="false">IF(G535&lt;&gt;"",0,IF(E535="úzky pás (8–9 m)",1,IF(AND(OR(E535="rodinný dom",E535="veľká parcela"),B535&gt;=1100,C535&gt;=22),MAX(2,J535),J535)))</f>
        <v>1</v>
      </c>
      <c r="M535" s="6" t="n">
        <f aca="false">IF(OR(E535="cesta",E535="vodný tok",E535="existujúca zástavba",E535="prístupový pás",E535="malý zvyšok"),0,IF(B535&gt;=2000,INT(B535/300),MIN(4,MAX(1,INT(B535/300)))))</f>
        <v>2</v>
      </c>
    </row>
    <row r="536" customFormat="false" ht="15" hidden="false" customHeight="false" outlineLevel="0" collapsed="false">
      <c r="A536" s="6" t="s">
        <v>660</v>
      </c>
      <c r="B536" s="11" t="n">
        <v>554</v>
      </c>
      <c r="C536" s="16" t="n">
        <v>18</v>
      </c>
      <c r="D536" s="16" t="n">
        <v>35.5</v>
      </c>
      <c r="E536" s="6" t="s">
        <v>136</v>
      </c>
      <c r="F536" s="6" t="s">
        <v>108</v>
      </c>
      <c r="G536" s="6"/>
      <c r="H536" s="11" t="n">
        <v>24</v>
      </c>
      <c r="I536" s="15" t="n">
        <f aca="false">IF(B536&gt;0,MIN(1,H536/B536),0)</f>
        <v>0.0433212996389892</v>
      </c>
      <c r="J536" s="6" t="n">
        <f aca="false">IF(OR(E536="cesta",E536="vodný tok",E536="existujúca zástavba",E536="prístupový pás",E536="malý zvyšok"),0,IF(B536&gt;=2000,ROUND(B536/850,0),IF(E536="úzky pás (8–9 m)",0.5,1)))</f>
        <v>1</v>
      </c>
      <c r="K536" s="6" t="n">
        <f aca="false">IF(OR(G536="park + MŠ",G536="vreckový park / retencia"),0,J536)</f>
        <v>1</v>
      </c>
      <c r="L536" s="6" t="n">
        <f aca="false">IF(G536&lt;&gt;"",0,IF(E536="úzky pás (8–9 m)",1,IF(AND(OR(E536="rodinný dom",E536="veľká parcela"),B536&gt;=1100,C536&gt;=22),MAX(2,J536),J536)))</f>
        <v>1</v>
      </c>
      <c r="M536" s="6" t="n">
        <f aca="false">IF(OR(E536="cesta",E536="vodný tok",E536="existujúca zástavba",E536="prístupový pás",E536="malý zvyšok"),0,IF(B536&gt;=2000,INT(B536/300),MIN(4,MAX(1,INT(B536/300)))))</f>
        <v>1</v>
      </c>
    </row>
    <row r="537" customFormat="false" ht="15" hidden="false" customHeight="false" outlineLevel="0" collapsed="false">
      <c r="A537" s="6" t="s">
        <v>661</v>
      </c>
      <c r="B537" s="11" t="n">
        <v>424</v>
      </c>
      <c r="C537" s="16" t="n">
        <v>21.6</v>
      </c>
      <c r="D537" s="16" t="n">
        <v>26.3</v>
      </c>
      <c r="E537" s="6" t="s">
        <v>147</v>
      </c>
      <c r="F537" s="6" t="s">
        <v>108</v>
      </c>
      <c r="G537" s="6"/>
      <c r="H537" s="11" t="n">
        <v>43</v>
      </c>
      <c r="I537" s="15" t="n">
        <f aca="false">IF(B537&gt;0,MIN(1,H537/B537),0)</f>
        <v>0.101415094339623</v>
      </c>
      <c r="J537" s="6" t="n">
        <f aca="false">IF(OR(E537="cesta",E537="vodný tok",E537="existujúca zástavba",E537="prístupový pás",E537="malý zvyšok"),0,IF(B537&gt;=2000,ROUND(B537/850,0),IF(E537="úzky pás (8–9 m)",0.5,1)))</f>
        <v>1</v>
      </c>
      <c r="K537" s="6" t="n">
        <f aca="false">IF(OR(G537="park + MŠ",G537="vreckový park / retencia"),0,J537)</f>
        <v>1</v>
      </c>
      <c r="L537" s="6" t="n">
        <f aca="false">IF(G537&lt;&gt;"",0,IF(E537="úzky pás (8–9 m)",1,IF(AND(OR(E537="rodinný dom",E537="veľká parcela"),B537&gt;=1100,C537&gt;=22),MAX(2,J537),J537)))</f>
        <v>1</v>
      </c>
      <c r="M537" s="6" t="n">
        <f aca="false">IF(OR(E537="cesta",E537="vodný tok",E537="existujúca zástavba",E537="prístupový pás",E537="malý zvyšok"),0,IF(B537&gt;=2000,INT(B537/300),MIN(4,MAX(1,INT(B537/300)))))</f>
        <v>1</v>
      </c>
    </row>
    <row r="538" customFormat="false" ht="15" hidden="false" customHeight="false" outlineLevel="0" collapsed="false">
      <c r="A538" s="6" t="s">
        <v>662</v>
      </c>
      <c r="B538" s="11" t="n">
        <v>795</v>
      </c>
      <c r="C538" s="16" t="n">
        <v>25</v>
      </c>
      <c r="D538" s="16" t="n">
        <v>45.9</v>
      </c>
      <c r="E538" s="6" t="s">
        <v>136</v>
      </c>
      <c r="F538" s="6" t="s">
        <v>108</v>
      </c>
      <c r="G538" s="6"/>
      <c r="H538" s="11" t="n">
        <v>0</v>
      </c>
      <c r="I538" s="15" t="n">
        <f aca="false">IF(B538&gt;0,MIN(1,H538/B538),0)</f>
        <v>0</v>
      </c>
      <c r="J538" s="6" t="n">
        <f aca="false">IF(OR(E538="cesta",E538="vodný tok",E538="existujúca zástavba",E538="prístupový pás",E538="malý zvyšok"),0,IF(B538&gt;=2000,ROUND(B538/850,0),IF(E538="úzky pás (8–9 m)",0.5,1)))</f>
        <v>1</v>
      </c>
      <c r="K538" s="6" t="n">
        <f aca="false">IF(OR(G538="park + MŠ",G538="vreckový park / retencia"),0,J538)</f>
        <v>1</v>
      </c>
      <c r="L538" s="6" t="n">
        <f aca="false">IF(G538&lt;&gt;"",0,IF(E538="úzky pás (8–9 m)",1,IF(AND(OR(E538="rodinný dom",E538="veľká parcela"),B538&gt;=1100,C538&gt;=22),MAX(2,J538),J538)))</f>
        <v>1</v>
      </c>
      <c r="M538" s="6" t="n">
        <f aca="false">IF(OR(E538="cesta",E538="vodný tok",E538="existujúca zástavba",E538="prístupový pás",E538="malý zvyšok"),0,IF(B538&gt;=2000,INT(B538/300),MIN(4,MAX(1,INT(B538/300)))))</f>
        <v>2</v>
      </c>
    </row>
    <row r="539" customFormat="false" ht="15" hidden="false" customHeight="false" outlineLevel="0" collapsed="false">
      <c r="A539" s="6" t="s">
        <v>663</v>
      </c>
      <c r="B539" s="11" t="n">
        <v>421</v>
      </c>
      <c r="C539" s="16" t="n">
        <v>15.4</v>
      </c>
      <c r="D539" s="16" t="n">
        <v>32</v>
      </c>
      <c r="E539" s="6" t="s">
        <v>147</v>
      </c>
      <c r="F539" s="6" t="s">
        <v>108</v>
      </c>
      <c r="G539" s="6"/>
      <c r="H539" s="11" t="n">
        <v>0</v>
      </c>
      <c r="I539" s="15" t="n">
        <f aca="false">IF(B539&gt;0,MIN(1,H539/B539),0)</f>
        <v>0</v>
      </c>
      <c r="J539" s="6" t="n">
        <f aca="false">IF(OR(E539="cesta",E539="vodný tok",E539="existujúca zástavba",E539="prístupový pás",E539="malý zvyšok"),0,IF(B539&gt;=2000,ROUND(B539/850,0),IF(E539="úzky pás (8–9 m)",0.5,1)))</f>
        <v>1</v>
      </c>
      <c r="K539" s="6" t="n">
        <f aca="false">IF(OR(G539="park + MŠ",G539="vreckový park / retencia"),0,J539)</f>
        <v>1</v>
      </c>
      <c r="L539" s="6" t="n">
        <f aca="false">IF(G539&lt;&gt;"",0,IF(E539="úzky pás (8–9 m)",1,IF(AND(OR(E539="rodinný dom",E539="veľká parcela"),B539&gt;=1100,C539&gt;=22),MAX(2,J539),J539)))</f>
        <v>1</v>
      </c>
      <c r="M539" s="6" t="n">
        <f aca="false">IF(OR(E539="cesta",E539="vodný tok",E539="existujúca zástavba",E539="prístupový pás",E539="malý zvyšok"),0,IF(B539&gt;=2000,INT(B539/300),MIN(4,MAX(1,INT(B539/300)))))</f>
        <v>1</v>
      </c>
    </row>
    <row r="540" customFormat="false" ht="15" hidden="false" customHeight="false" outlineLevel="0" collapsed="false">
      <c r="A540" s="6" t="s">
        <v>664</v>
      </c>
      <c r="B540" s="11" t="n">
        <v>421</v>
      </c>
      <c r="C540" s="16" t="n">
        <v>13.3</v>
      </c>
      <c r="D540" s="16" t="n">
        <v>35.7</v>
      </c>
      <c r="E540" s="6" t="s">
        <v>147</v>
      </c>
      <c r="F540" s="6" t="s">
        <v>108</v>
      </c>
      <c r="G540" s="6"/>
      <c r="H540" s="11" t="n">
        <v>0</v>
      </c>
      <c r="I540" s="15" t="n">
        <f aca="false">IF(B540&gt;0,MIN(1,H540/B540),0)</f>
        <v>0</v>
      </c>
      <c r="J540" s="6" t="n">
        <f aca="false">IF(OR(E540="cesta",E540="vodný tok",E540="existujúca zástavba",E540="prístupový pás",E540="malý zvyšok"),0,IF(B540&gt;=2000,ROUND(B540/850,0),IF(E540="úzky pás (8–9 m)",0.5,1)))</f>
        <v>1</v>
      </c>
      <c r="K540" s="6" t="n">
        <f aca="false">IF(OR(G540="park + MŠ",G540="vreckový park / retencia"),0,J540)</f>
        <v>1</v>
      </c>
      <c r="L540" s="6" t="n">
        <f aca="false">IF(G540&lt;&gt;"",0,IF(E540="úzky pás (8–9 m)",1,IF(AND(OR(E540="rodinný dom",E540="veľká parcela"),B540&gt;=1100,C540&gt;=22),MAX(2,J540),J540)))</f>
        <v>1</v>
      </c>
      <c r="M540" s="6" t="n">
        <f aca="false">IF(OR(E540="cesta",E540="vodný tok",E540="existujúca zástavba",E540="prístupový pás",E540="malý zvyšok"),0,IF(B540&gt;=2000,INT(B540/300),MIN(4,MAX(1,INT(B540/300)))))</f>
        <v>1</v>
      </c>
    </row>
    <row r="541" customFormat="false" ht="15" hidden="false" customHeight="false" outlineLevel="0" collapsed="false">
      <c r="A541" s="6" t="s">
        <v>665</v>
      </c>
      <c r="B541" s="11" t="n">
        <v>842</v>
      </c>
      <c r="C541" s="16" t="n">
        <v>22.3</v>
      </c>
      <c r="D541" s="16" t="n">
        <v>45.2</v>
      </c>
      <c r="E541" s="6" t="s">
        <v>136</v>
      </c>
      <c r="F541" s="6" t="s">
        <v>108</v>
      </c>
      <c r="G541" s="6"/>
      <c r="H541" s="11" t="n">
        <v>0</v>
      </c>
      <c r="I541" s="15" t="n">
        <f aca="false">IF(B541&gt;0,MIN(1,H541/B541),0)</f>
        <v>0</v>
      </c>
      <c r="J541" s="6" t="n">
        <f aca="false">IF(OR(E541="cesta",E541="vodný tok",E541="existujúca zástavba",E541="prístupový pás",E541="malý zvyšok"),0,IF(B541&gt;=2000,ROUND(B541/850,0),IF(E541="úzky pás (8–9 m)",0.5,1)))</f>
        <v>1</v>
      </c>
      <c r="K541" s="6" t="n">
        <f aca="false">IF(OR(G541="park + MŠ",G541="vreckový park / retencia"),0,J541)</f>
        <v>1</v>
      </c>
      <c r="L541" s="6" t="n">
        <f aca="false">IF(G541&lt;&gt;"",0,IF(E541="úzky pás (8–9 m)",1,IF(AND(OR(E541="rodinný dom",E541="veľká parcela"),B541&gt;=1100,C541&gt;=22),MAX(2,J541),J541)))</f>
        <v>1</v>
      </c>
      <c r="M541" s="6" t="n">
        <f aca="false">IF(OR(E541="cesta",E541="vodný tok",E541="existujúca zástavba",E541="prístupový pás",E541="malý zvyšok"),0,IF(B541&gt;=2000,INT(B541/300),MIN(4,MAX(1,INT(B541/300)))))</f>
        <v>2</v>
      </c>
    </row>
    <row r="542" customFormat="false" ht="15" hidden="false" customHeight="false" outlineLevel="0" collapsed="false">
      <c r="A542" s="6" t="s">
        <v>666</v>
      </c>
      <c r="B542" s="11" t="n">
        <v>421</v>
      </c>
      <c r="C542" s="16" t="n">
        <v>9.6</v>
      </c>
      <c r="D542" s="16" t="n">
        <v>46.9</v>
      </c>
      <c r="E542" s="6" t="s">
        <v>147</v>
      </c>
      <c r="F542" s="6" t="s">
        <v>108</v>
      </c>
      <c r="G542" s="6"/>
      <c r="H542" s="11" t="n">
        <v>0</v>
      </c>
      <c r="I542" s="15" t="n">
        <f aca="false">IF(B542&gt;0,MIN(1,H542/B542),0)</f>
        <v>0</v>
      </c>
      <c r="J542" s="6" t="n">
        <f aca="false">IF(OR(E542="cesta",E542="vodný tok",E542="existujúca zástavba",E542="prístupový pás",E542="malý zvyšok"),0,IF(B542&gt;=2000,ROUND(B542/850,0),IF(E542="úzky pás (8–9 m)",0.5,1)))</f>
        <v>1</v>
      </c>
      <c r="K542" s="6" t="n">
        <f aca="false">IF(OR(G542="park + MŠ",G542="vreckový park / retencia"),0,J542)</f>
        <v>1</v>
      </c>
      <c r="L542" s="6" t="n">
        <f aca="false">IF(G542&lt;&gt;"",0,IF(E542="úzky pás (8–9 m)",1,IF(AND(OR(E542="rodinný dom",E542="veľká parcela"),B542&gt;=1100,C542&gt;=22),MAX(2,J542),J542)))</f>
        <v>1</v>
      </c>
      <c r="M542" s="6" t="n">
        <f aca="false">IF(OR(E542="cesta",E542="vodný tok",E542="existujúca zástavba",E542="prístupový pás",E542="malý zvyšok"),0,IF(B542&gt;=2000,INT(B542/300),MIN(4,MAX(1,INT(B542/300)))))</f>
        <v>1</v>
      </c>
    </row>
    <row r="543" customFormat="false" ht="15" hidden="false" customHeight="false" outlineLevel="0" collapsed="false">
      <c r="A543" s="6" t="s">
        <v>667</v>
      </c>
      <c r="B543" s="11" t="n">
        <v>421</v>
      </c>
      <c r="C543" s="16" t="n">
        <v>8.9</v>
      </c>
      <c r="D543" s="16" t="n">
        <v>50.8</v>
      </c>
      <c r="E543" s="6" t="s">
        <v>140</v>
      </c>
      <c r="F543" s="6" t="s">
        <v>108</v>
      </c>
      <c r="G543" s="6"/>
      <c r="H543" s="11" t="n">
        <v>0</v>
      </c>
      <c r="I543" s="15" t="n">
        <f aca="false">IF(B543&gt;0,MIN(1,H543/B543),0)</f>
        <v>0</v>
      </c>
      <c r="J543" s="6" t="n">
        <f aca="false">IF(OR(E543="cesta",E543="vodný tok",E543="existujúca zástavba",E543="prístupový pás",E543="malý zvyšok"),0,IF(B543&gt;=2000,ROUND(B543/850,0),IF(E543="úzky pás (8–9 m)",0.5,1)))</f>
        <v>0.5</v>
      </c>
      <c r="K543" s="6" t="n">
        <f aca="false">IF(OR(G543="park + MŠ",G543="vreckový park / retencia"),0,J543)</f>
        <v>0.5</v>
      </c>
      <c r="L543" s="6" t="n">
        <f aca="false">IF(G543&lt;&gt;"",0,IF(E543="úzky pás (8–9 m)",1,IF(AND(OR(E543="rodinný dom",E543="veľká parcela"),B543&gt;=1100,C543&gt;=22),MAX(2,J543),J543)))</f>
        <v>1</v>
      </c>
      <c r="M543" s="6" t="n">
        <f aca="false">IF(OR(E543="cesta",E543="vodný tok",E543="existujúca zástavba",E543="prístupový pás",E543="malý zvyšok"),0,IF(B543&gt;=2000,INT(B543/300),MIN(4,MAX(1,INT(B543/300)))))</f>
        <v>1</v>
      </c>
    </row>
    <row r="544" customFormat="false" ht="15" hidden="false" customHeight="false" outlineLevel="0" collapsed="false">
      <c r="A544" s="6" t="s">
        <v>668</v>
      </c>
      <c r="B544" s="11" t="n">
        <v>421</v>
      </c>
      <c r="C544" s="16" t="n">
        <v>8.3</v>
      </c>
      <c r="D544" s="16" t="n">
        <v>54.5</v>
      </c>
      <c r="E544" s="6" t="s">
        <v>140</v>
      </c>
      <c r="F544" s="6" t="s">
        <v>108</v>
      </c>
      <c r="G544" s="6"/>
      <c r="H544" s="11" t="n">
        <v>0</v>
      </c>
      <c r="I544" s="15" t="n">
        <f aca="false">IF(B544&gt;0,MIN(1,H544/B544),0)</f>
        <v>0</v>
      </c>
      <c r="J544" s="6" t="n">
        <f aca="false">IF(OR(E544="cesta",E544="vodný tok",E544="existujúca zástavba",E544="prístupový pás",E544="malý zvyšok"),0,IF(B544&gt;=2000,ROUND(B544/850,0),IF(E544="úzky pás (8–9 m)",0.5,1)))</f>
        <v>0.5</v>
      </c>
      <c r="K544" s="6" t="n">
        <f aca="false">IF(OR(G544="park + MŠ",G544="vreckový park / retencia"),0,J544)</f>
        <v>0.5</v>
      </c>
      <c r="L544" s="6" t="n">
        <f aca="false">IF(G544&lt;&gt;"",0,IF(E544="úzky pás (8–9 m)",1,IF(AND(OR(E544="rodinný dom",E544="veľká parcela"),B544&gt;=1100,C544&gt;=22),MAX(2,J544),J544)))</f>
        <v>1</v>
      </c>
      <c r="M544" s="6" t="n">
        <f aca="false">IF(OR(E544="cesta",E544="vodný tok",E544="existujúca zástavba",E544="prístupový pás",E544="malý zvyšok"),0,IF(B544&gt;=2000,INT(B544/300),MIN(4,MAX(1,INT(B544/300)))))</f>
        <v>1</v>
      </c>
    </row>
    <row r="545" customFormat="false" ht="15" hidden="false" customHeight="false" outlineLevel="0" collapsed="false">
      <c r="A545" s="6" t="s">
        <v>669</v>
      </c>
      <c r="B545" s="11" t="n">
        <v>842</v>
      </c>
      <c r="C545" s="16" t="n">
        <v>14.9</v>
      </c>
      <c r="D545" s="16" t="n">
        <v>62.4</v>
      </c>
      <c r="E545" s="6" t="s">
        <v>147</v>
      </c>
      <c r="F545" s="6" t="s">
        <v>108</v>
      </c>
      <c r="G545" s="6"/>
      <c r="H545" s="11" t="n">
        <v>0</v>
      </c>
      <c r="I545" s="15" t="n">
        <f aca="false">IF(B545&gt;0,MIN(1,H545/B545),0)</f>
        <v>0</v>
      </c>
      <c r="J545" s="6" t="n">
        <f aca="false">IF(OR(E545="cesta",E545="vodný tok",E545="existujúca zástavba",E545="prístupový pás",E545="malý zvyšok"),0,IF(B545&gt;=2000,ROUND(B545/850,0),IF(E545="úzky pás (8–9 m)",0.5,1)))</f>
        <v>1</v>
      </c>
      <c r="K545" s="6" t="n">
        <f aca="false">IF(OR(G545="park + MŠ",G545="vreckový park / retencia"),0,J545)</f>
        <v>1</v>
      </c>
      <c r="L545" s="6" t="n">
        <f aca="false">IF(G545&lt;&gt;"",0,IF(E545="úzky pás (8–9 m)",1,IF(AND(OR(E545="rodinný dom",E545="veľká parcela"),B545&gt;=1100,C545&gt;=22),MAX(2,J545),J545)))</f>
        <v>1</v>
      </c>
      <c r="M545" s="6" t="n">
        <f aca="false">IF(OR(E545="cesta",E545="vodný tok",E545="existujúca zástavba",E545="prístupový pás",E545="malý zvyšok"),0,IF(B545&gt;=2000,INT(B545/300),MIN(4,MAX(1,INT(B545/300)))))</f>
        <v>2</v>
      </c>
    </row>
    <row r="546" customFormat="false" ht="15" hidden="false" customHeight="false" outlineLevel="0" collapsed="false">
      <c r="A546" s="6" t="s">
        <v>670</v>
      </c>
      <c r="B546" s="11" t="n">
        <v>842</v>
      </c>
      <c r="C546" s="16" t="n">
        <v>13.1</v>
      </c>
      <c r="D546" s="16" t="n">
        <v>69.4</v>
      </c>
      <c r="E546" s="6" t="s">
        <v>147</v>
      </c>
      <c r="F546" s="6" t="s">
        <v>108</v>
      </c>
      <c r="G546" s="6"/>
      <c r="H546" s="11" t="n">
        <v>4</v>
      </c>
      <c r="I546" s="15" t="n">
        <f aca="false">IF(B546&gt;0,MIN(1,H546/B546),0)</f>
        <v>0.00475059382422803</v>
      </c>
      <c r="J546" s="6" t="n">
        <f aca="false">IF(OR(E546="cesta",E546="vodný tok",E546="existujúca zástavba",E546="prístupový pás",E546="malý zvyšok"),0,IF(B546&gt;=2000,ROUND(B546/850,0),IF(E546="úzky pás (8–9 m)",0.5,1)))</f>
        <v>1</v>
      </c>
      <c r="K546" s="6" t="n">
        <f aca="false">IF(OR(G546="park + MŠ",G546="vreckový park / retencia"),0,J546)</f>
        <v>1</v>
      </c>
      <c r="L546" s="6" t="n">
        <f aca="false">IF(G546&lt;&gt;"",0,IF(E546="úzky pás (8–9 m)",1,IF(AND(OR(E546="rodinný dom",E546="veľká parcela"),B546&gt;=1100,C546&gt;=22),MAX(2,J546),J546)))</f>
        <v>1</v>
      </c>
      <c r="M546" s="6" t="n">
        <f aca="false">IF(OR(E546="cesta",E546="vodný tok",E546="existujúca zástavba",E546="prístupový pás",E546="malý zvyšok"),0,IF(B546&gt;=2000,INT(B546/300),MIN(4,MAX(1,INT(B546/300)))))</f>
        <v>2</v>
      </c>
    </row>
    <row r="547" customFormat="false" ht="15" hidden="false" customHeight="false" outlineLevel="0" collapsed="false">
      <c r="A547" s="6" t="s">
        <v>671</v>
      </c>
      <c r="B547" s="11" t="n">
        <v>984</v>
      </c>
      <c r="C547" s="16" t="n">
        <v>14.5</v>
      </c>
      <c r="D547" s="16" t="n">
        <v>70.2</v>
      </c>
      <c r="E547" s="6" t="s">
        <v>147</v>
      </c>
      <c r="F547" s="6" t="s">
        <v>108</v>
      </c>
      <c r="G547" s="6"/>
      <c r="H547" s="11" t="n">
        <v>27</v>
      </c>
      <c r="I547" s="15" t="n">
        <f aca="false">IF(B547&gt;0,MIN(1,H547/B547),0)</f>
        <v>0.0274390243902439</v>
      </c>
      <c r="J547" s="6" t="n">
        <f aca="false">IF(OR(E547="cesta",E547="vodný tok",E547="existujúca zástavba",E547="prístupový pás",E547="malý zvyšok"),0,IF(B547&gt;=2000,ROUND(B547/850,0),IF(E547="úzky pás (8–9 m)",0.5,1)))</f>
        <v>1</v>
      </c>
      <c r="K547" s="6" t="n">
        <f aca="false">IF(OR(G547="park + MŠ",G547="vreckový park / retencia"),0,J547)</f>
        <v>1</v>
      </c>
      <c r="L547" s="6" t="n">
        <f aca="false">IF(G547&lt;&gt;"",0,IF(E547="úzky pás (8–9 m)",1,IF(AND(OR(E547="rodinný dom",E547="veľká parcela"),B547&gt;=1100,C547&gt;=22),MAX(2,J547),J547)))</f>
        <v>1</v>
      </c>
      <c r="M547" s="6" t="n">
        <f aca="false">IF(OR(E547="cesta",E547="vodný tok",E547="existujúca zástavba",E547="prístupový pás",E547="malý zvyšok"),0,IF(B547&gt;=2000,INT(B547/300),MIN(4,MAX(1,INT(B547/300)))))</f>
        <v>3</v>
      </c>
    </row>
    <row r="548" customFormat="false" ht="15" hidden="false" customHeight="false" outlineLevel="0" collapsed="false">
      <c r="A548" s="6" t="s">
        <v>672</v>
      </c>
      <c r="B548" s="11" t="n">
        <v>684</v>
      </c>
      <c r="C548" s="16" t="n">
        <v>10.2</v>
      </c>
      <c r="D548" s="16" t="n">
        <v>68.1</v>
      </c>
      <c r="E548" s="6" t="s">
        <v>147</v>
      </c>
      <c r="F548" s="6" t="s">
        <v>108</v>
      </c>
      <c r="G548" s="6"/>
      <c r="H548" s="11" t="n">
        <v>19</v>
      </c>
      <c r="I548" s="15" t="n">
        <f aca="false">IF(B548&gt;0,MIN(1,H548/B548),0)</f>
        <v>0.0277777777777778</v>
      </c>
      <c r="J548" s="6" t="n">
        <f aca="false">IF(OR(E548="cesta",E548="vodný tok",E548="existujúca zástavba",E548="prístupový pás",E548="malý zvyšok"),0,IF(B548&gt;=2000,ROUND(B548/850,0),IF(E548="úzky pás (8–9 m)",0.5,1)))</f>
        <v>1</v>
      </c>
      <c r="K548" s="6" t="n">
        <f aca="false">IF(OR(G548="park + MŠ",G548="vreckový park / retencia"),0,J548)</f>
        <v>1</v>
      </c>
      <c r="L548" s="6" t="n">
        <f aca="false">IF(G548&lt;&gt;"",0,IF(E548="úzky pás (8–9 m)",1,IF(AND(OR(E548="rodinný dom",E548="veľká parcela"),B548&gt;=1100,C548&gt;=22),MAX(2,J548),J548)))</f>
        <v>1</v>
      </c>
      <c r="M548" s="6" t="n">
        <f aca="false">IF(OR(E548="cesta",E548="vodný tok",E548="existujúca zástavba",E548="prístupový pás",E548="malý zvyšok"),0,IF(B548&gt;=2000,INT(B548/300),MIN(4,MAX(1,INT(B548/300)))))</f>
        <v>2</v>
      </c>
    </row>
    <row r="549" customFormat="false" ht="15" hidden="false" customHeight="false" outlineLevel="0" collapsed="false">
      <c r="A549" s="6" t="s">
        <v>673</v>
      </c>
      <c r="B549" s="11" t="n">
        <v>908</v>
      </c>
      <c r="C549" s="16" t="n">
        <v>13.8</v>
      </c>
      <c r="D549" s="16" t="n">
        <v>66.6</v>
      </c>
      <c r="E549" s="6" t="s">
        <v>147</v>
      </c>
      <c r="F549" s="6" t="s">
        <v>108</v>
      </c>
      <c r="G549" s="6"/>
      <c r="H549" s="11" t="n">
        <v>25</v>
      </c>
      <c r="I549" s="15" t="n">
        <f aca="false">IF(B549&gt;0,MIN(1,H549/B549),0)</f>
        <v>0.0275330396475771</v>
      </c>
      <c r="J549" s="6" t="n">
        <f aca="false">IF(OR(E549="cesta",E549="vodný tok",E549="existujúca zástavba",E549="prístupový pás",E549="malý zvyšok"),0,IF(B549&gt;=2000,ROUND(B549/850,0),IF(E549="úzky pás (8–9 m)",0.5,1)))</f>
        <v>1</v>
      </c>
      <c r="K549" s="6" t="n">
        <f aca="false">IF(OR(G549="park + MŠ",G549="vreckový park / retencia"),0,J549)</f>
        <v>1</v>
      </c>
      <c r="L549" s="6" t="n">
        <f aca="false">IF(G549&lt;&gt;"",0,IF(E549="úzky pás (8–9 m)",1,IF(AND(OR(E549="rodinný dom",E549="veľká parcela"),B549&gt;=1100,C549&gt;=22),MAX(2,J549),J549)))</f>
        <v>1</v>
      </c>
      <c r="M549" s="6" t="n">
        <f aca="false">IF(OR(E549="cesta",E549="vodný tok",E549="existujúca zástavba",E549="prístupový pás",E549="malý zvyšok"),0,IF(B549&gt;=2000,INT(B549/300),MIN(4,MAX(1,INT(B549/300)))))</f>
        <v>3</v>
      </c>
    </row>
    <row r="550" customFormat="false" ht="15" hidden="false" customHeight="false" outlineLevel="0" collapsed="false">
      <c r="A550" s="6" t="s">
        <v>674</v>
      </c>
      <c r="B550" s="11" t="n">
        <v>802</v>
      </c>
      <c r="C550" s="16" t="n">
        <v>12.7</v>
      </c>
      <c r="D550" s="16" t="n">
        <v>64.6</v>
      </c>
      <c r="E550" s="6" t="s">
        <v>147</v>
      </c>
      <c r="F550" s="6" t="s">
        <v>108</v>
      </c>
      <c r="G550" s="6"/>
      <c r="H550" s="11" t="n">
        <v>23</v>
      </c>
      <c r="I550" s="15" t="n">
        <f aca="false">IF(B550&gt;0,MIN(1,H550/B550),0)</f>
        <v>0.0286783042394015</v>
      </c>
      <c r="J550" s="6" t="n">
        <f aca="false">IF(OR(E550="cesta",E550="vodný tok",E550="existujúca zástavba",E550="prístupový pás",E550="malý zvyšok"),0,IF(B550&gt;=2000,ROUND(B550/850,0),IF(E550="úzky pás (8–9 m)",0.5,1)))</f>
        <v>1</v>
      </c>
      <c r="K550" s="6" t="n">
        <f aca="false">IF(OR(G550="park + MŠ",G550="vreckový park / retencia"),0,J550)</f>
        <v>1</v>
      </c>
      <c r="L550" s="6" t="n">
        <f aca="false">IF(G550&lt;&gt;"",0,IF(E550="úzky pás (8–9 m)",1,IF(AND(OR(E550="rodinný dom",E550="veľká parcela"),B550&gt;=1100,C550&gt;=22),MAX(2,J550),J550)))</f>
        <v>1</v>
      </c>
      <c r="M550" s="6" t="n">
        <f aca="false">IF(OR(E550="cesta",E550="vodný tok",E550="existujúca zástavba",E550="prístupový pás",E550="malý zvyšok"),0,IF(B550&gt;=2000,INT(B550/300),MIN(4,MAX(1,INT(B550/300)))))</f>
        <v>2</v>
      </c>
    </row>
    <row r="551" customFormat="false" ht="15" hidden="false" customHeight="false" outlineLevel="0" collapsed="false">
      <c r="A551" s="6" t="s">
        <v>675</v>
      </c>
      <c r="B551" s="11" t="n">
        <v>642</v>
      </c>
      <c r="C551" s="16" t="n">
        <v>10.7</v>
      </c>
      <c r="D551" s="16" t="n">
        <v>61.4</v>
      </c>
      <c r="E551" s="6" t="s">
        <v>147</v>
      </c>
      <c r="F551" s="6" t="s">
        <v>108</v>
      </c>
      <c r="G551" s="6"/>
      <c r="H551" s="11" t="n">
        <v>20</v>
      </c>
      <c r="I551" s="15" t="n">
        <f aca="false">IF(B551&gt;0,MIN(1,H551/B551),0)</f>
        <v>0.0311526479750779</v>
      </c>
      <c r="J551" s="6" t="n">
        <f aca="false">IF(OR(E551="cesta",E551="vodný tok",E551="existujúca zástavba",E551="prístupový pás",E551="malý zvyšok"),0,IF(B551&gt;=2000,ROUND(B551/850,0),IF(E551="úzky pás (8–9 m)",0.5,1)))</f>
        <v>1</v>
      </c>
      <c r="K551" s="6" t="n">
        <f aca="false">IF(OR(G551="park + MŠ",G551="vreckový park / retencia"),0,J551)</f>
        <v>1</v>
      </c>
      <c r="L551" s="6" t="n">
        <f aca="false">IF(G551&lt;&gt;"",0,IF(E551="úzky pás (8–9 m)",1,IF(AND(OR(E551="rodinný dom",E551="veľká parcela"),B551&gt;=1100,C551&gt;=22),MAX(2,J551),J551)))</f>
        <v>1</v>
      </c>
      <c r="M551" s="6" t="n">
        <f aca="false">IF(OR(E551="cesta",E551="vodný tok",E551="existujúca zástavba",E551="prístupový pás",E551="malý zvyšok"),0,IF(B551&gt;=2000,INT(B551/300),MIN(4,MAX(1,INT(B551/300)))))</f>
        <v>2</v>
      </c>
    </row>
    <row r="552" customFormat="false" ht="15" hidden="false" customHeight="false" outlineLevel="0" collapsed="false">
      <c r="A552" s="6" t="s">
        <v>676</v>
      </c>
      <c r="B552" s="11" t="n">
        <v>957</v>
      </c>
      <c r="C552" s="16" t="n">
        <v>17.2</v>
      </c>
      <c r="D552" s="16" t="n">
        <v>58.2</v>
      </c>
      <c r="E552" s="6" t="s">
        <v>136</v>
      </c>
      <c r="F552" s="6" t="s">
        <v>108</v>
      </c>
      <c r="G552" s="6"/>
      <c r="H552" s="11" t="n">
        <v>31</v>
      </c>
      <c r="I552" s="15" t="n">
        <f aca="false">IF(B552&gt;0,MIN(1,H552/B552),0)</f>
        <v>0.03239289446186</v>
      </c>
      <c r="J552" s="6" t="n">
        <f aca="false">IF(OR(E552="cesta",E552="vodný tok",E552="existujúca zástavba",E552="prístupový pás",E552="malý zvyšok"),0,IF(B552&gt;=2000,ROUND(B552/850,0),IF(E552="úzky pás (8–9 m)",0.5,1)))</f>
        <v>1</v>
      </c>
      <c r="K552" s="6" t="n">
        <f aca="false">IF(OR(G552="park + MŠ",G552="vreckový park / retencia"),0,J552)</f>
        <v>1</v>
      </c>
      <c r="L552" s="6" t="n">
        <f aca="false">IF(G552&lt;&gt;"",0,IF(E552="úzky pás (8–9 m)",1,IF(AND(OR(E552="rodinný dom",E552="veľká parcela"),B552&gt;=1100,C552&gt;=22),MAX(2,J552),J552)))</f>
        <v>1</v>
      </c>
      <c r="M552" s="6" t="n">
        <f aca="false">IF(OR(E552="cesta",E552="vodný tok",E552="existujúca zástavba",E552="prístupový pás",E552="malý zvyšok"),0,IF(B552&gt;=2000,INT(B552/300),MIN(4,MAX(1,INT(B552/300)))))</f>
        <v>3</v>
      </c>
    </row>
    <row r="553" customFormat="false" ht="15" hidden="false" customHeight="false" outlineLevel="0" collapsed="false">
      <c r="A553" s="6" t="s">
        <v>677</v>
      </c>
      <c r="B553" s="11" t="n">
        <v>993</v>
      </c>
      <c r="C553" s="16" t="n">
        <v>19.4</v>
      </c>
      <c r="D553" s="16" t="n">
        <v>53.1</v>
      </c>
      <c r="E553" s="6" t="s">
        <v>136</v>
      </c>
      <c r="F553" s="6" t="s">
        <v>108</v>
      </c>
      <c r="G553" s="6"/>
      <c r="H553" s="11" t="n">
        <v>36</v>
      </c>
      <c r="I553" s="15" t="n">
        <f aca="false">IF(B553&gt;0,MIN(1,H553/B553),0)</f>
        <v>0.0362537764350453</v>
      </c>
      <c r="J553" s="6" t="n">
        <f aca="false">IF(OR(E553="cesta",E553="vodný tok",E553="existujúca zástavba",E553="prístupový pás",E553="malý zvyšok"),0,IF(B553&gt;=2000,ROUND(B553/850,0),IF(E553="úzky pás (8–9 m)",0.5,1)))</f>
        <v>1</v>
      </c>
      <c r="K553" s="6" t="n">
        <f aca="false">IF(OR(G553="park + MŠ",G553="vreckový park / retencia"),0,J553)</f>
        <v>1</v>
      </c>
      <c r="L553" s="6" t="n">
        <f aca="false">IF(G553&lt;&gt;"",0,IF(E553="úzky pás (8–9 m)",1,IF(AND(OR(E553="rodinný dom",E553="veľká parcela"),B553&gt;=1100,C553&gt;=22),MAX(2,J553),J553)))</f>
        <v>1</v>
      </c>
      <c r="M553" s="6" t="n">
        <f aca="false">IF(OR(E553="cesta",E553="vodný tok",E553="existujúca zástavba",E553="prístupový pás",E553="malý zvyšok"),0,IF(B553&gt;=2000,INT(B553/300),MIN(4,MAX(1,INT(B553/300)))))</f>
        <v>3</v>
      </c>
    </row>
    <row r="554" customFormat="false" ht="15" hidden="false" customHeight="false" outlineLevel="0" collapsed="false">
      <c r="A554" s="6" t="s">
        <v>678</v>
      </c>
      <c r="B554" s="11" t="n">
        <v>909</v>
      </c>
      <c r="C554" s="16" t="n">
        <v>18.7</v>
      </c>
      <c r="D554" s="16" t="n">
        <v>50</v>
      </c>
      <c r="E554" s="6" t="s">
        <v>136</v>
      </c>
      <c r="F554" s="6" t="s">
        <v>679</v>
      </c>
      <c r="G554" s="6" t="s">
        <v>641</v>
      </c>
      <c r="H554" s="11" t="n">
        <v>34</v>
      </c>
      <c r="I554" s="15" t="n">
        <f aca="false">IF(B554&gt;0,MIN(1,H554/B554),0)</f>
        <v>0.0374037403740374</v>
      </c>
      <c r="J554" s="6" t="n">
        <f aca="false">IF(OR(E554="cesta",E554="vodný tok",E554="existujúca zástavba",E554="prístupový pás",E554="malý zvyšok"),0,IF(B554&gt;=2000,ROUND(B554/850,0),IF(E554="úzky pás (8–9 m)",0.5,1)))</f>
        <v>1</v>
      </c>
      <c r="K554" s="6" t="n">
        <f aca="false">IF(OR(G554="park + MŠ",G554="vreckový park / retencia"),0,J554)</f>
        <v>0</v>
      </c>
      <c r="L554" s="6" t="n">
        <f aca="false">IF(G554&lt;&gt;"",0,IF(E554="úzky pás (8–9 m)",1,IF(AND(OR(E554="rodinný dom",E554="veľká parcela"),B554&gt;=1100,C554&gt;=22),MAX(2,J554),J554)))</f>
        <v>0</v>
      </c>
      <c r="M554" s="6" t="n">
        <f aca="false">IF(OR(E554="cesta",E554="vodný tok",E554="existujúca zástavba",E554="prístupový pás",E554="malý zvyšok"),0,IF(B554&gt;=2000,INT(B554/300),MIN(4,MAX(1,INT(B554/300)))))</f>
        <v>3</v>
      </c>
    </row>
    <row r="555" customFormat="false" ht="15" hidden="false" customHeight="false" outlineLevel="0" collapsed="false">
      <c r="A555" s="6" t="s">
        <v>680</v>
      </c>
      <c r="B555" s="11" t="n">
        <v>1719</v>
      </c>
      <c r="C555" s="16" t="n">
        <v>44.7</v>
      </c>
      <c r="D555" s="16" t="n">
        <v>46.7</v>
      </c>
      <c r="E555" s="6" t="s">
        <v>136</v>
      </c>
      <c r="F555" s="6" t="s">
        <v>108</v>
      </c>
      <c r="G555" s="6"/>
      <c r="H555" s="11" t="n">
        <v>81</v>
      </c>
      <c r="I555" s="15" t="n">
        <f aca="false">IF(B555&gt;0,MIN(1,H555/B555),0)</f>
        <v>0.0471204188481675</v>
      </c>
      <c r="J555" s="6" t="n">
        <f aca="false">IF(OR(E555="cesta",E555="vodný tok",E555="existujúca zástavba",E555="prístupový pás",E555="malý zvyšok"),0,IF(B555&gt;=2000,ROUND(B555/850,0),IF(E555="úzky pás (8–9 m)",0.5,1)))</f>
        <v>1</v>
      </c>
      <c r="K555" s="6" t="n">
        <f aca="false">IF(OR(G555="park + MŠ",G555="vreckový park / retencia"),0,J555)</f>
        <v>1</v>
      </c>
      <c r="L555" s="6" t="n">
        <f aca="false">IF(G555&lt;&gt;"",0,IF(E555="úzky pás (8–9 m)",1,IF(AND(OR(E555="rodinný dom",E555="veľká parcela"),B555&gt;=1100,C555&gt;=22),MAX(2,J555),J555)))</f>
        <v>2</v>
      </c>
      <c r="M555" s="6" t="n">
        <f aca="false">IF(OR(E555="cesta",E555="vodný tok",E555="existujúca zástavba",E555="prístupový pás",E555="malý zvyšok"),0,IF(B555&gt;=2000,INT(B555/300),MIN(4,MAX(1,INT(B555/300)))))</f>
        <v>4</v>
      </c>
    </row>
    <row r="556" customFormat="false" ht="15" hidden="false" customHeight="false" outlineLevel="0" collapsed="false">
      <c r="A556" s="6" t="s">
        <v>681</v>
      </c>
      <c r="B556" s="11" t="n">
        <v>528</v>
      </c>
      <c r="C556" s="16" t="n">
        <v>12.9</v>
      </c>
      <c r="D556" s="16" t="n">
        <v>41.6</v>
      </c>
      <c r="E556" s="6" t="s">
        <v>147</v>
      </c>
      <c r="F556" s="6" t="s">
        <v>108</v>
      </c>
      <c r="G556" s="6"/>
      <c r="H556" s="11" t="n">
        <v>18</v>
      </c>
      <c r="I556" s="15" t="n">
        <f aca="false">IF(B556&gt;0,MIN(1,H556/B556),0)</f>
        <v>0.0340909090909091</v>
      </c>
      <c r="J556" s="6" t="n">
        <f aca="false">IF(OR(E556="cesta",E556="vodný tok",E556="existujúca zástavba",E556="prístupový pás",E556="malý zvyšok"),0,IF(B556&gt;=2000,ROUND(B556/850,0),IF(E556="úzky pás (8–9 m)",0.5,1)))</f>
        <v>1</v>
      </c>
      <c r="K556" s="6" t="n">
        <f aca="false">IF(OR(G556="park + MŠ",G556="vreckový park / retencia"),0,J556)</f>
        <v>1</v>
      </c>
      <c r="L556" s="6" t="n">
        <f aca="false">IF(G556&lt;&gt;"",0,IF(E556="úzky pás (8–9 m)",1,IF(AND(OR(E556="rodinný dom",E556="veľká parcela"),B556&gt;=1100,C556&gt;=22),MAX(2,J556),J556)))</f>
        <v>1</v>
      </c>
      <c r="M556" s="6" t="n">
        <f aca="false">IF(OR(E556="cesta",E556="vodný tok",E556="existujúca zástavba",E556="prístupový pás",E556="malý zvyšok"),0,IF(B556&gt;=2000,INT(B556/300),MIN(4,MAX(1,INT(B556/300)))))</f>
        <v>1</v>
      </c>
    </row>
    <row r="557" customFormat="false" ht="15" hidden="false" customHeight="false" outlineLevel="0" collapsed="false">
      <c r="A557" s="6" t="s">
        <v>682</v>
      </c>
      <c r="B557" s="11" t="n">
        <v>792</v>
      </c>
      <c r="C557" s="16" t="n">
        <v>19.1</v>
      </c>
      <c r="D557" s="16" t="n">
        <v>41.5</v>
      </c>
      <c r="E557" s="6" t="s">
        <v>136</v>
      </c>
      <c r="F557" s="6" t="s">
        <v>108</v>
      </c>
      <c r="G557" s="6"/>
      <c r="H557" s="11" t="n">
        <v>34</v>
      </c>
      <c r="I557" s="15" t="n">
        <f aca="false">IF(B557&gt;0,MIN(1,H557/B557),0)</f>
        <v>0.0429292929292929</v>
      </c>
      <c r="J557" s="6" t="n">
        <f aca="false">IF(OR(E557="cesta",E557="vodný tok",E557="existujúca zástavba",E557="prístupový pás",E557="malý zvyšok"),0,IF(B557&gt;=2000,ROUND(B557/850,0),IF(E557="úzky pás (8–9 m)",0.5,1)))</f>
        <v>1</v>
      </c>
      <c r="K557" s="6" t="n">
        <f aca="false">IF(OR(G557="park + MŠ",G557="vreckový park / retencia"),0,J557)</f>
        <v>1</v>
      </c>
      <c r="L557" s="6" t="n">
        <f aca="false">IF(G557&lt;&gt;"",0,IF(E557="úzky pás (8–9 m)",1,IF(AND(OR(E557="rodinný dom",E557="veľká parcela"),B557&gt;=1100,C557&gt;=22),MAX(2,J557),J557)))</f>
        <v>1</v>
      </c>
      <c r="M557" s="6" t="n">
        <f aca="false">IF(OR(E557="cesta",E557="vodný tok",E557="existujúca zástavba",E557="prístupový pás",E557="malý zvyšok"),0,IF(B557&gt;=2000,INT(B557/300),MIN(4,MAX(1,INT(B557/300)))))</f>
        <v>2</v>
      </c>
    </row>
    <row r="558" customFormat="false" ht="15" hidden="false" customHeight="false" outlineLevel="0" collapsed="false">
      <c r="A558" s="6" t="s">
        <v>683</v>
      </c>
      <c r="B558" s="11" t="n">
        <v>791</v>
      </c>
      <c r="C558" s="16" t="n">
        <v>19.1</v>
      </c>
      <c r="D558" s="16" t="n">
        <v>41.6</v>
      </c>
      <c r="E558" s="6" t="s">
        <v>136</v>
      </c>
      <c r="F558" s="6" t="s">
        <v>108</v>
      </c>
      <c r="G558" s="6"/>
      <c r="H558" s="11" t="n">
        <v>33</v>
      </c>
      <c r="I558" s="15" t="n">
        <f aca="false">IF(B558&gt;0,MIN(1,H558/B558),0)</f>
        <v>0.0417193426042984</v>
      </c>
      <c r="J558" s="6" t="n">
        <f aca="false">IF(OR(E558="cesta",E558="vodný tok",E558="existujúca zástavba",E558="prístupový pás",E558="malý zvyšok"),0,IF(B558&gt;=2000,ROUND(B558/850,0),IF(E558="úzky pás (8–9 m)",0.5,1)))</f>
        <v>1</v>
      </c>
      <c r="K558" s="6" t="n">
        <f aca="false">IF(OR(G558="park + MŠ",G558="vreckový park / retencia"),0,J558)</f>
        <v>1</v>
      </c>
      <c r="L558" s="6" t="n">
        <f aca="false">IF(G558&lt;&gt;"",0,IF(E558="úzky pás (8–9 m)",1,IF(AND(OR(E558="rodinný dom",E558="veľká parcela"),B558&gt;=1100,C558&gt;=22),MAX(2,J558),J558)))</f>
        <v>1</v>
      </c>
      <c r="M558" s="6" t="n">
        <f aca="false">IF(OR(E558="cesta",E558="vodný tok",E558="existujúca zástavba",E558="prístupový pás",E558="malý zvyšok"),0,IF(B558&gt;=2000,INT(B558/300),MIN(4,MAX(1,INT(B558/300)))))</f>
        <v>2</v>
      </c>
    </row>
    <row r="559" customFormat="false" ht="15" hidden="false" customHeight="false" outlineLevel="0" collapsed="false">
      <c r="A559" s="6" t="s">
        <v>684</v>
      </c>
      <c r="B559" s="11" t="n">
        <v>791</v>
      </c>
      <c r="C559" s="16" t="n">
        <v>19.1</v>
      </c>
      <c r="D559" s="16" t="n">
        <v>41.6</v>
      </c>
      <c r="E559" s="6" t="s">
        <v>136</v>
      </c>
      <c r="F559" s="6" t="s">
        <v>108</v>
      </c>
      <c r="G559" s="6"/>
      <c r="H559" s="11" t="n">
        <v>34</v>
      </c>
      <c r="I559" s="15" t="n">
        <f aca="false">IF(B559&gt;0,MIN(1,H559/B559),0)</f>
        <v>0.0429835651074589</v>
      </c>
      <c r="J559" s="6" t="n">
        <f aca="false">IF(OR(E559="cesta",E559="vodný tok",E559="existujúca zástavba",E559="prístupový pás",E559="malý zvyšok"),0,IF(B559&gt;=2000,ROUND(B559/850,0),IF(E559="úzky pás (8–9 m)",0.5,1)))</f>
        <v>1</v>
      </c>
      <c r="K559" s="6" t="n">
        <f aca="false">IF(OR(G559="park + MŠ",G559="vreckový park / retencia"),0,J559)</f>
        <v>1</v>
      </c>
      <c r="L559" s="6" t="n">
        <f aca="false">IF(G559&lt;&gt;"",0,IF(E559="úzky pás (8–9 m)",1,IF(AND(OR(E559="rodinný dom",E559="veľká parcela"),B559&gt;=1100,C559&gt;=22),MAX(2,J559),J559)))</f>
        <v>1</v>
      </c>
      <c r="M559" s="6" t="n">
        <f aca="false">IF(OR(E559="cesta",E559="vodný tok",E559="existujúca zástavba",E559="prístupový pás",E559="malý zvyšok"),0,IF(B559&gt;=2000,INT(B559/300),MIN(4,MAX(1,INT(B559/300)))))</f>
        <v>2</v>
      </c>
    </row>
    <row r="560" customFormat="false" ht="15" hidden="false" customHeight="false" outlineLevel="0" collapsed="false">
      <c r="A560" s="6" t="s">
        <v>685</v>
      </c>
      <c r="B560" s="11" t="n">
        <v>594</v>
      </c>
      <c r="C560" s="16" t="n">
        <v>14.2</v>
      </c>
      <c r="D560" s="16" t="n">
        <v>41.6</v>
      </c>
      <c r="E560" s="6" t="s">
        <v>147</v>
      </c>
      <c r="F560" s="6" t="s">
        <v>108</v>
      </c>
      <c r="G560" s="6"/>
      <c r="H560" s="11" t="n">
        <v>25</v>
      </c>
      <c r="I560" s="15" t="n">
        <f aca="false">IF(B560&gt;0,MIN(1,H560/B560),0)</f>
        <v>0.0420875420875421</v>
      </c>
      <c r="J560" s="6" t="n">
        <f aca="false">IF(OR(E560="cesta",E560="vodný tok",E560="existujúca zástavba",E560="prístupový pás",E560="malý zvyšok"),0,IF(B560&gt;=2000,ROUND(B560/850,0),IF(E560="úzky pás (8–9 m)",0.5,1)))</f>
        <v>1</v>
      </c>
      <c r="K560" s="6" t="n">
        <f aca="false">IF(OR(G560="park + MŠ",G560="vreckový park / retencia"),0,J560)</f>
        <v>1</v>
      </c>
      <c r="L560" s="6" t="n">
        <f aca="false">IF(G560&lt;&gt;"",0,IF(E560="úzky pás (8–9 m)",1,IF(AND(OR(E560="rodinný dom",E560="veľká parcela"),B560&gt;=1100,C560&gt;=22),MAX(2,J560),J560)))</f>
        <v>1</v>
      </c>
      <c r="M560" s="6" t="n">
        <f aca="false">IF(OR(E560="cesta",E560="vodný tok",E560="existujúca zástavba",E560="prístupový pás",E560="malý zvyšok"),0,IF(B560&gt;=2000,INT(B560/300),MIN(4,MAX(1,INT(B560/300)))))</f>
        <v>1</v>
      </c>
    </row>
    <row r="561" customFormat="false" ht="15" hidden="false" customHeight="false" outlineLevel="0" collapsed="false">
      <c r="A561" s="6" t="s">
        <v>686</v>
      </c>
      <c r="B561" s="11" t="n">
        <v>649</v>
      </c>
      <c r="C561" s="16" t="n">
        <v>15.7</v>
      </c>
      <c r="D561" s="16" t="n">
        <v>41.7</v>
      </c>
      <c r="E561" s="6" t="s">
        <v>136</v>
      </c>
      <c r="F561" s="6" t="s">
        <v>108</v>
      </c>
      <c r="G561" s="6"/>
      <c r="H561" s="11" t="n">
        <v>27</v>
      </c>
      <c r="I561" s="15" t="n">
        <f aca="false">IF(B561&gt;0,MIN(1,H561/B561),0)</f>
        <v>0.0416024653312789</v>
      </c>
      <c r="J561" s="6" t="n">
        <f aca="false">IF(OR(E561="cesta",E561="vodný tok",E561="existujúca zástavba",E561="prístupový pás",E561="malý zvyšok"),0,IF(B561&gt;=2000,ROUND(B561/850,0),IF(E561="úzky pás (8–9 m)",0.5,1)))</f>
        <v>1</v>
      </c>
      <c r="K561" s="6" t="n">
        <f aca="false">IF(OR(G561="park + MŠ",G561="vreckový park / retencia"),0,J561)</f>
        <v>1</v>
      </c>
      <c r="L561" s="6" t="n">
        <f aca="false">IF(G561&lt;&gt;"",0,IF(E561="úzky pás (8–9 m)",1,IF(AND(OR(E561="rodinný dom",E561="veľká parcela"),B561&gt;=1100,C561&gt;=22),MAX(2,J561),J561)))</f>
        <v>1</v>
      </c>
      <c r="M561" s="6" t="n">
        <f aca="false">IF(OR(E561="cesta",E561="vodný tok",E561="existujúca zástavba",E561="prístupový pás",E561="malý zvyšok"),0,IF(B561&gt;=2000,INT(B561/300),MIN(4,MAX(1,INT(B561/300)))))</f>
        <v>2</v>
      </c>
    </row>
    <row r="562" customFormat="false" ht="15" hidden="false" customHeight="false" outlineLevel="0" collapsed="false">
      <c r="A562" s="6" t="s">
        <v>687</v>
      </c>
      <c r="B562" s="11" t="n">
        <v>440</v>
      </c>
      <c r="C562" s="16" t="n">
        <v>10.5</v>
      </c>
      <c r="D562" s="16" t="n">
        <v>41.7</v>
      </c>
      <c r="E562" s="6" t="s">
        <v>147</v>
      </c>
      <c r="F562" s="6" t="s">
        <v>108</v>
      </c>
      <c r="G562" s="6"/>
      <c r="H562" s="11" t="n">
        <v>18</v>
      </c>
      <c r="I562" s="15" t="n">
        <f aca="false">IF(B562&gt;0,MIN(1,H562/B562),0)</f>
        <v>0.0409090909090909</v>
      </c>
      <c r="J562" s="6" t="n">
        <f aca="false">IF(OR(E562="cesta",E562="vodný tok",E562="existujúca zástavba",E562="prístupový pás",E562="malý zvyšok"),0,IF(B562&gt;=2000,ROUND(B562/850,0),IF(E562="úzky pás (8–9 m)",0.5,1)))</f>
        <v>1</v>
      </c>
      <c r="K562" s="6" t="n">
        <f aca="false">IF(OR(G562="park + MŠ",G562="vreckový park / retencia"),0,J562)</f>
        <v>1</v>
      </c>
      <c r="L562" s="6" t="n">
        <f aca="false">IF(G562&lt;&gt;"",0,IF(E562="úzky pás (8–9 m)",1,IF(AND(OR(E562="rodinný dom",E562="veľká parcela"),B562&gt;=1100,C562&gt;=22),MAX(2,J562),J562)))</f>
        <v>1</v>
      </c>
      <c r="M562" s="6" t="n">
        <f aca="false">IF(OR(E562="cesta",E562="vodný tok",E562="existujúca zástavba",E562="prístupový pás",E562="malý zvyšok"),0,IF(B562&gt;=2000,INT(B562/300),MIN(4,MAX(1,INT(B562/300)))))</f>
        <v>1</v>
      </c>
    </row>
    <row r="563" customFormat="false" ht="15" hidden="false" customHeight="false" outlineLevel="0" collapsed="false">
      <c r="A563" s="6" t="s">
        <v>688</v>
      </c>
      <c r="B563" s="11" t="n">
        <v>637</v>
      </c>
      <c r="C563" s="16" t="n">
        <v>15.4</v>
      </c>
      <c r="D563" s="16" t="n">
        <v>41.7</v>
      </c>
      <c r="E563" s="6" t="s">
        <v>136</v>
      </c>
      <c r="F563" s="6" t="s">
        <v>108</v>
      </c>
      <c r="G563" s="6"/>
      <c r="H563" s="11" t="n">
        <v>27</v>
      </c>
      <c r="I563" s="15" t="n">
        <f aca="false">IF(B563&gt;0,MIN(1,H563/B563),0)</f>
        <v>0.0423861852433281</v>
      </c>
      <c r="J563" s="6" t="n">
        <f aca="false">IF(OR(E563="cesta",E563="vodný tok",E563="existujúca zástavba",E563="prístupový pás",E563="malý zvyšok"),0,IF(B563&gt;=2000,ROUND(B563/850,0),IF(E563="úzky pás (8–9 m)",0.5,1)))</f>
        <v>1</v>
      </c>
      <c r="K563" s="6" t="n">
        <f aca="false">IF(OR(G563="park + MŠ",G563="vreckový park / retencia"),0,J563)</f>
        <v>1</v>
      </c>
      <c r="L563" s="6" t="n">
        <f aca="false">IF(G563&lt;&gt;"",0,IF(E563="úzky pás (8–9 m)",1,IF(AND(OR(E563="rodinný dom",E563="veľká parcela"),B563&gt;=1100,C563&gt;=22),MAX(2,J563),J563)))</f>
        <v>1</v>
      </c>
      <c r="M563" s="6" t="n">
        <f aca="false">IF(OR(E563="cesta",E563="vodný tok",E563="existujúca zástavba",E563="prístupový pás",E563="malý zvyšok"),0,IF(B563&gt;=2000,INT(B563/300),MIN(4,MAX(1,INT(B563/300)))))</f>
        <v>2</v>
      </c>
    </row>
    <row r="564" customFormat="false" ht="15" hidden="false" customHeight="false" outlineLevel="0" collapsed="false">
      <c r="A564" s="6" t="s">
        <v>689</v>
      </c>
      <c r="B564" s="11" t="n">
        <v>154</v>
      </c>
      <c r="C564" s="16" t="n">
        <v>3.7</v>
      </c>
      <c r="D564" s="16" t="n">
        <v>41.8</v>
      </c>
      <c r="E564" s="6" t="s">
        <v>132</v>
      </c>
      <c r="F564" s="6" t="s">
        <v>108</v>
      </c>
      <c r="G564" s="6"/>
      <c r="H564" s="11" t="n">
        <v>6</v>
      </c>
      <c r="I564" s="15" t="n">
        <f aca="false">IF(B564&gt;0,MIN(1,H564/B564),0)</f>
        <v>0.038961038961039</v>
      </c>
      <c r="J564" s="6" t="n">
        <f aca="false">IF(OR(E564="cesta",E564="vodný tok",E564="existujúca zástavba",E564="prístupový pás",E564="malý zvyšok"),0,IF(B564&gt;=2000,ROUND(B564/850,0),IF(E564="úzky pás (8–9 m)",0.5,1)))</f>
        <v>0</v>
      </c>
      <c r="K564" s="6" t="n">
        <f aca="false">IF(OR(G564="park + MŠ",G564="vreckový park / retencia"),0,J564)</f>
        <v>0</v>
      </c>
      <c r="L564" s="6" t="n">
        <f aca="false">IF(G564&lt;&gt;"",0,IF(E564="úzky pás (8–9 m)",1,IF(AND(OR(E564="rodinný dom",E564="veľká parcela"),B564&gt;=1100,C564&gt;=22),MAX(2,J564),J564)))</f>
        <v>0</v>
      </c>
      <c r="M564" s="6" t="n">
        <f aca="false">IF(OR(E564="cesta",E564="vodný tok",E564="existujúca zástavba",E564="prístupový pás",E564="malý zvyšok"),0,IF(B564&gt;=2000,INT(B564/300),MIN(4,MAX(1,INT(B564/300)))))</f>
        <v>0</v>
      </c>
    </row>
    <row r="565" customFormat="false" ht="15" hidden="false" customHeight="false" outlineLevel="0" collapsed="false">
      <c r="A565" s="6" t="s">
        <v>690</v>
      </c>
      <c r="B565" s="11" t="n">
        <v>594</v>
      </c>
      <c r="C565" s="16" t="n">
        <v>14.2</v>
      </c>
      <c r="D565" s="16" t="n">
        <v>42</v>
      </c>
      <c r="E565" s="6" t="s">
        <v>147</v>
      </c>
      <c r="F565" s="6" t="s">
        <v>108</v>
      </c>
      <c r="G565" s="6"/>
      <c r="H565" s="11" t="n">
        <v>25</v>
      </c>
      <c r="I565" s="15" t="n">
        <f aca="false">IF(B565&gt;0,MIN(1,H565/B565),0)</f>
        <v>0.0420875420875421</v>
      </c>
      <c r="J565" s="6" t="n">
        <f aca="false">IF(OR(E565="cesta",E565="vodný tok",E565="existujúca zástavba",E565="prístupový pás",E565="malý zvyšok"),0,IF(B565&gt;=2000,ROUND(B565/850,0),IF(E565="úzky pás (8–9 m)",0.5,1)))</f>
        <v>1</v>
      </c>
      <c r="K565" s="6" t="n">
        <f aca="false">IF(OR(G565="park + MŠ",G565="vreckový park / retencia"),0,J565)</f>
        <v>1</v>
      </c>
      <c r="L565" s="6" t="n">
        <f aca="false">IF(G565&lt;&gt;"",0,IF(E565="úzky pás (8–9 m)",1,IF(AND(OR(E565="rodinný dom",E565="veľká parcela"),B565&gt;=1100,C565&gt;=22),MAX(2,J565),J565)))</f>
        <v>1</v>
      </c>
      <c r="M565" s="6" t="n">
        <f aca="false">IF(OR(E565="cesta",E565="vodný tok",E565="existujúca zástavba",E565="prístupový pás",E565="malý zvyšok"),0,IF(B565&gt;=2000,INT(B565/300),MIN(4,MAX(1,INT(B565/300)))))</f>
        <v>1</v>
      </c>
    </row>
    <row r="566" customFormat="false" ht="15" hidden="false" customHeight="false" outlineLevel="0" collapsed="false">
      <c r="A566" s="6" t="s">
        <v>691</v>
      </c>
      <c r="B566" s="11" t="n">
        <v>420</v>
      </c>
      <c r="C566" s="16" t="n">
        <v>10</v>
      </c>
      <c r="D566" s="16" t="n">
        <v>42</v>
      </c>
      <c r="E566" s="6" t="s">
        <v>147</v>
      </c>
      <c r="F566" s="6" t="s">
        <v>108</v>
      </c>
      <c r="G566" s="6"/>
      <c r="H566" s="11" t="n">
        <v>18</v>
      </c>
      <c r="I566" s="15" t="n">
        <f aca="false">IF(B566&gt;0,MIN(1,H566/B566),0)</f>
        <v>0.0428571428571429</v>
      </c>
      <c r="J566" s="6" t="n">
        <f aca="false">IF(OR(E566="cesta",E566="vodný tok",E566="existujúca zástavba",E566="prístupový pás",E566="malý zvyšok"),0,IF(B566&gt;=2000,ROUND(B566/850,0),IF(E566="úzky pás (8–9 m)",0.5,1)))</f>
        <v>1</v>
      </c>
      <c r="K566" s="6" t="n">
        <f aca="false">IF(OR(G566="park + MŠ",G566="vreckový park / retencia"),0,J566)</f>
        <v>1</v>
      </c>
      <c r="L566" s="6" t="n">
        <f aca="false">IF(G566&lt;&gt;"",0,IF(E566="úzky pás (8–9 m)",1,IF(AND(OR(E566="rodinný dom",E566="veľká parcela"),B566&gt;=1100,C566&gt;=22),MAX(2,J566),J566)))</f>
        <v>1</v>
      </c>
      <c r="M566" s="6" t="n">
        <f aca="false">IF(OR(E566="cesta",E566="vodný tok",E566="existujúca zástavba",E566="prístupový pás",E566="malý zvyšok"),0,IF(B566&gt;=2000,INT(B566/300),MIN(4,MAX(1,INT(B566/300)))))</f>
        <v>1</v>
      </c>
    </row>
    <row r="567" customFormat="false" ht="15" hidden="false" customHeight="false" outlineLevel="0" collapsed="false">
      <c r="A567" s="6" t="s">
        <v>692</v>
      </c>
      <c r="B567" s="11" t="n">
        <v>834</v>
      </c>
      <c r="C567" s="16" t="n">
        <v>19.8</v>
      </c>
      <c r="D567" s="16" t="n">
        <v>43.2</v>
      </c>
      <c r="E567" s="6" t="s">
        <v>136</v>
      </c>
      <c r="F567" s="6" t="s">
        <v>108</v>
      </c>
      <c r="G567" s="6"/>
      <c r="H567" s="11" t="n">
        <v>35</v>
      </c>
      <c r="I567" s="15" t="n">
        <f aca="false">IF(B567&gt;0,MIN(1,H567/B567),0)</f>
        <v>0.0419664268585132</v>
      </c>
      <c r="J567" s="6" t="n">
        <f aca="false">IF(OR(E567="cesta",E567="vodný tok",E567="existujúca zástavba",E567="prístupový pás",E567="malý zvyšok"),0,IF(B567&gt;=2000,ROUND(B567/850,0),IF(E567="úzky pás (8–9 m)",0.5,1)))</f>
        <v>1</v>
      </c>
      <c r="K567" s="6" t="n">
        <f aca="false">IF(OR(G567="park + MŠ",G567="vreckový park / retencia"),0,J567)</f>
        <v>1</v>
      </c>
      <c r="L567" s="6" t="n">
        <f aca="false">IF(G567&lt;&gt;"",0,IF(E567="úzky pás (8–9 m)",1,IF(AND(OR(E567="rodinný dom",E567="veľká parcela"),B567&gt;=1100,C567&gt;=22),MAX(2,J567),J567)))</f>
        <v>1</v>
      </c>
      <c r="M567" s="6" t="n">
        <f aca="false">IF(OR(E567="cesta",E567="vodný tok",E567="existujúca zástavba",E567="prístupový pás",E567="malý zvyšok"),0,IF(B567&gt;=2000,INT(B567/300),MIN(4,MAX(1,INT(B567/300)))))</f>
        <v>2</v>
      </c>
    </row>
    <row r="568" customFormat="false" ht="15" hidden="false" customHeight="false" outlineLevel="0" collapsed="false">
      <c r="A568" s="6" t="s">
        <v>693</v>
      </c>
      <c r="B568" s="11" t="n">
        <v>670</v>
      </c>
      <c r="C568" s="16" t="n">
        <v>6.2</v>
      </c>
      <c r="D568" s="16" t="n">
        <v>121.8</v>
      </c>
      <c r="E568" s="6" t="s">
        <v>161</v>
      </c>
      <c r="F568" s="6" t="s">
        <v>108</v>
      </c>
      <c r="G568" s="6"/>
      <c r="H568" s="11" t="n">
        <v>0</v>
      </c>
      <c r="I568" s="15" t="n">
        <f aca="false">IF(B568&gt;0,MIN(1,H568/B568),0)</f>
        <v>0</v>
      </c>
      <c r="J568" s="6" t="n">
        <f aca="false">IF(OR(E568="cesta",E568="vodný tok",E568="existujúca zástavba",E568="prístupový pás",E568="malý zvyšok"),0,IF(B568&gt;=2000,ROUND(B568/850,0),IF(E568="úzky pás (8–9 m)",0.5,1)))</f>
        <v>0</v>
      </c>
      <c r="K568" s="6" t="n">
        <f aca="false">IF(OR(G568="park + MŠ",G568="vreckový park / retencia"),0,J568)</f>
        <v>0</v>
      </c>
      <c r="L568" s="6" t="n">
        <f aca="false">IF(G568&lt;&gt;"",0,IF(E568="úzky pás (8–9 m)",1,IF(AND(OR(E568="rodinný dom",E568="veľká parcela"),B568&gt;=1100,C568&gt;=22),MAX(2,J568),J568)))</f>
        <v>0</v>
      </c>
      <c r="M568" s="6" t="n">
        <f aca="false">IF(OR(E568="cesta",E568="vodný tok",E568="existujúca zástavba",E568="prístupový pás",E568="malý zvyšok"),0,IF(B568&gt;=2000,INT(B568/300),MIN(4,MAX(1,INT(B568/300)))))</f>
        <v>0</v>
      </c>
    </row>
    <row r="569" customFormat="false" ht="15" hidden="false" customHeight="false" outlineLevel="0" collapsed="false">
      <c r="A569" s="6" t="s">
        <v>694</v>
      </c>
      <c r="B569" s="11" t="n">
        <v>261</v>
      </c>
      <c r="C569" s="16" t="n">
        <v>5.5</v>
      </c>
      <c r="D569" s="16" t="n">
        <v>47.6</v>
      </c>
      <c r="E569" s="6" t="s">
        <v>161</v>
      </c>
      <c r="F569" s="6" t="s">
        <v>108</v>
      </c>
      <c r="G569" s="6"/>
      <c r="H569" s="11" t="n">
        <v>0</v>
      </c>
      <c r="I569" s="15" t="n">
        <f aca="false">IF(B569&gt;0,MIN(1,H569/B569),0)</f>
        <v>0</v>
      </c>
      <c r="J569" s="6" t="n">
        <f aca="false">IF(OR(E569="cesta",E569="vodný tok",E569="existujúca zástavba",E569="prístupový pás",E569="malý zvyšok"),0,IF(B569&gt;=2000,ROUND(B569/850,0),IF(E569="úzky pás (8–9 m)",0.5,1)))</f>
        <v>0</v>
      </c>
      <c r="K569" s="6" t="n">
        <f aca="false">IF(OR(G569="park + MŠ",G569="vreckový park / retencia"),0,J569)</f>
        <v>0</v>
      </c>
      <c r="L569" s="6" t="n">
        <f aca="false">IF(G569&lt;&gt;"",0,IF(E569="úzky pás (8–9 m)",1,IF(AND(OR(E569="rodinný dom",E569="veľká parcela"),B569&gt;=1100,C569&gt;=22),MAX(2,J569),J569)))</f>
        <v>0</v>
      </c>
      <c r="M569" s="6" t="n">
        <f aca="false">IF(OR(E569="cesta",E569="vodný tok",E569="existujúca zástavba",E569="prístupový pás",E569="malý zvyšok"),0,IF(B569&gt;=2000,INT(B569/300),MIN(4,MAX(1,INT(B569/300)))))</f>
        <v>0</v>
      </c>
    </row>
    <row r="570" customFormat="false" ht="15" hidden="false" customHeight="false" outlineLevel="0" collapsed="false">
      <c r="A570" s="6" t="s">
        <v>695</v>
      </c>
      <c r="B570" s="11" t="n">
        <v>734</v>
      </c>
      <c r="C570" s="16" t="n">
        <v>17.1</v>
      </c>
      <c r="D570" s="16" t="n">
        <v>46.6</v>
      </c>
      <c r="E570" s="6" t="s">
        <v>136</v>
      </c>
      <c r="F570" s="6" t="s">
        <v>108</v>
      </c>
      <c r="G570" s="6"/>
      <c r="H570" s="11" t="n">
        <v>66</v>
      </c>
      <c r="I570" s="15" t="n">
        <f aca="false">IF(B570&gt;0,MIN(1,H570/B570),0)</f>
        <v>0.0899182561307902</v>
      </c>
      <c r="J570" s="6" t="n">
        <f aca="false">IF(OR(E570="cesta",E570="vodný tok",E570="existujúca zástavba",E570="prístupový pás",E570="malý zvyšok"),0,IF(B570&gt;=2000,ROUND(B570/850,0),IF(E570="úzky pás (8–9 m)",0.5,1)))</f>
        <v>1</v>
      </c>
      <c r="K570" s="6" t="n">
        <f aca="false">IF(OR(G570="park + MŠ",G570="vreckový park / retencia"),0,J570)</f>
        <v>1</v>
      </c>
      <c r="L570" s="6" t="n">
        <f aca="false">IF(G570&lt;&gt;"",0,IF(E570="úzky pás (8–9 m)",1,IF(AND(OR(E570="rodinný dom",E570="veľká parcela"),B570&gt;=1100,C570&gt;=22),MAX(2,J570),J570)))</f>
        <v>1</v>
      </c>
      <c r="M570" s="6" t="n">
        <f aca="false">IF(OR(E570="cesta",E570="vodný tok",E570="existujúca zástavba",E570="prístupový pás",E570="malý zvyšok"),0,IF(B570&gt;=2000,INT(B570/300),MIN(4,MAX(1,INT(B570/300)))))</f>
        <v>2</v>
      </c>
    </row>
    <row r="571" customFormat="false" ht="15" hidden="false" customHeight="false" outlineLevel="0" collapsed="false">
      <c r="A571" s="6" t="s">
        <v>696</v>
      </c>
      <c r="B571" s="11" t="n">
        <v>51</v>
      </c>
      <c r="C571" s="16" t="n">
        <v>3.6</v>
      </c>
      <c r="D571" s="16" t="n">
        <v>14.1</v>
      </c>
      <c r="E571" s="6" t="s">
        <v>132</v>
      </c>
      <c r="F571" s="6" t="s">
        <v>108</v>
      </c>
      <c r="G571" s="6"/>
      <c r="H571" s="11" t="n">
        <v>25</v>
      </c>
      <c r="I571" s="15" t="n">
        <f aca="false">IF(B571&gt;0,MIN(1,H571/B571),0)</f>
        <v>0.490196078431373</v>
      </c>
      <c r="J571" s="6" t="n">
        <f aca="false">IF(OR(E571="cesta",E571="vodný tok",E571="existujúca zástavba",E571="prístupový pás",E571="malý zvyšok"),0,IF(B571&gt;=2000,ROUND(B571/850,0),IF(E571="úzky pás (8–9 m)",0.5,1)))</f>
        <v>0</v>
      </c>
      <c r="K571" s="6" t="n">
        <f aca="false">IF(OR(G571="park + MŠ",G571="vreckový park / retencia"),0,J571)</f>
        <v>0</v>
      </c>
      <c r="L571" s="6" t="n">
        <f aca="false">IF(G571&lt;&gt;"",0,IF(E571="úzky pás (8–9 m)",1,IF(AND(OR(E571="rodinný dom",E571="veľká parcela"),B571&gt;=1100,C571&gt;=22),MAX(2,J571),J571)))</f>
        <v>0</v>
      </c>
      <c r="M571" s="6" t="n">
        <f aca="false">IF(OR(E571="cesta",E571="vodný tok",E571="existujúca zástavba",E571="prístupový pás",E571="malý zvyšok"),0,IF(B571&gt;=2000,INT(B571/300),MIN(4,MAX(1,INT(B571/300)))))</f>
        <v>0</v>
      </c>
    </row>
    <row r="572" customFormat="false" ht="15" hidden="false" customHeight="false" outlineLevel="0" collapsed="false">
      <c r="A572" s="6" t="s">
        <v>697</v>
      </c>
      <c r="B572" s="11" t="n">
        <v>372</v>
      </c>
      <c r="C572" s="16" t="n">
        <v>8</v>
      </c>
      <c r="D572" s="16" t="n">
        <v>46.6</v>
      </c>
      <c r="E572" s="6" t="s">
        <v>140</v>
      </c>
      <c r="F572" s="6" t="s">
        <v>108</v>
      </c>
      <c r="G572" s="6"/>
      <c r="H572" s="11" t="n">
        <v>0</v>
      </c>
      <c r="I572" s="15" t="n">
        <f aca="false">IF(B572&gt;0,MIN(1,H572/B572),0)</f>
        <v>0</v>
      </c>
      <c r="J572" s="6" t="n">
        <f aca="false">IF(OR(E572="cesta",E572="vodný tok",E572="existujúca zástavba",E572="prístupový pás",E572="malý zvyšok"),0,IF(B572&gt;=2000,ROUND(B572/850,0),IF(E572="úzky pás (8–9 m)",0.5,1)))</f>
        <v>0.5</v>
      </c>
      <c r="K572" s="6" t="n">
        <f aca="false">IF(OR(G572="park + MŠ",G572="vreckový park / retencia"),0,J572)</f>
        <v>0.5</v>
      </c>
      <c r="L572" s="6" t="n">
        <f aca="false">IF(G572&lt;&gt;"",0,IF(E572="úzky pás (8–9 m)",1,IF(AND(OR(E572="rodinný dom",E572="veľká parcela"),B572&gt;=1100,C572&gt;=22),MAX(2,J572),J572)))</f>
        <v>1</v>
      </c>
      <c r="M572" s="6" t="n">
        <f aca="false">IF(OR(E572="cesta",E572="vodný tok",E572="existujúca zástavba",E572="prístupový pás",E572="malý zvyšok"),0,IF(B572&gt;=2000,INT(B572/300),MIN(4,MAX(1,INT(B572/300)))))</f>
        <v>1</v>
      </c>
    </row>
    <row r="573" customFormat="false" ht="15" hidden="false" customHeight="false" outlineLevel="0" collapsed="false">
      <c r="A573" s="6" t="s">
        <v>698</v>
      </c>
      <c r="B573" s="11" t="n">
        <v>28</v>
      </c>
      <c r="C573" s="16" t="n">
        <v>3.6</v>
      </c>
      <c r="D573" s="16" t="n">
        <v>7.9</v>
      </c>
      <c r="E573" s="6" t="s">
        <v>132</v>
      </c>
      <c r="F573" s="6" t="s">
        <v>108</v>
      </c>
      <c r="G573" s="6"/>
      <c r="H573" s="11" t="n">
        <v>14</v>
      </c>
      <c r="I573" s="15" t="n">
        <f aca="false">IF(B573&gt;0,MIN(1,H573/B573),0)</f>
        <v>0.5</v>
      </c>
      <c r="J573" s="6" t="n">
        <f aca="false">IF(OR(E573="cesta",E573="vodný tok",E573="existujúca zástavba",E573="prístupový pás",E573="malý zvyšok"),0,IF(B573&gt;=2000,ROUND(B573/850,0),IF(E573="úzky pás (8–9 m)",0.5,1)))</f>
        <v>0</v>
      </c>
      <c r="K573" s="6" t="n">
        <f aca="false">IF(OR(G573="park + MŠ",G573="vreckový park / retencia"),0,J573)</f>
        <v>0</v>
      </c>
      <c r="L573" s="6" t="n">
        <f aca="false">IF(G573&lt;&gt;"",0,IF(E573="úzky pás (8–9 m)",1,IF(AND(OR(E573="rodinný dom",E573="veľká parcela"),B573&gt;=1100,C573&gt;=22),MAX(2,J573),J573)))</f>
        <v>0</v>
      </c>
      <c r="M573" s="6" t="n">
        <f aca="false">IF(OR(E573="cesta",E573="vodný tok",E573="existujúca zástavba",E573="prístupový pás",E573="malý zvyšok"),0,IF(B573&gt;=2000,INT(B573/300),MIN(4,MAX(1,INT(B573/300)))))</f>
        <v>0</v>
      </c>
    </row>
    <row r="574" customFormat="false" ht="15" hidden="false" customHeight="false" outlineLevel="0" collapsed="false">
      <c r="A574" s="6" t="s">
        <v>699</v>
      </c>
      <c r="B574" s="11" t="n">
        <v>477</v>
      </c>
      <c r="C574" s="16" t="n">
        <v>10.3</v>
      </c>
      <c r="D574" s="16" t="n">
        <v>46.7</v>
      </c>
      <c r="E574" s="6" t="s">
        <v>147</v>
      </c>
      <c r="F574" s="6" t="s">
        <v>108</v>
      </c>
      <c r="G574" s="6"/>
      <c r="H574" s="11" t="n">
        <v>0</v>
      </c>
      <c r="I574" s="15" t="n">
        <f aca="false">IF(B574&gt;0,MIN(1,H574/B574),0)</f>
        <v>0</v>
      </c>
      <c r="J574" s="6" t="n">
        <f aca="false">IF(OR(E574="cesta",E574="vodný tok",E574="existujúca zástavba",E574="prístupový pás",E574="malý zvyšok"),0,IF(B574&gt;=2000,ROUND(B574/850,0),IF(E574="úzky pás (8–9 m)",0.5,1)))</f>
        <v>1</v>
      </c>
      <c r="K574" s="6" t="n">
        <f aca="false">IF(OR(G574="park + MŠ",G574="vreckový park / retencia"),0,J574)</f>
        <v>1</v>
      </c>
      <c r="L574" s="6" t="n">
        <f aca="false">IF(G574&lt;&gt;"",0,IF(E574="úzky pás (8–9 m)",1,IF(AND(OR(E574="rodinný dom",E574="veľká parcela"),B574&gt;=1100,C574&gt;=22),MAX(2,J574),J574)))</f>
        <v>1</v>
      </c>
      <c r="M574" s="6" t="n">
        <f aca="false">IF(OR(E574="cesta",E574="vodný tok",E574="existujúca zástavba",E574="prístupový pás",E574="malý zvyšok"),0,IF(B574&gt;=2000,INT(B574/300),MIN(4,MAX(1,INT(B574/300)))))</f>
        <v>1</v>
      </c>
    </row>
    <row r="575" customFormat="false" ht="15" hidden="false" customHeight="false" outlineLevel="0" collapsed="false">
      <c r="A575" s="6" t="s">
        <v>700</v>
      </c>
      <c r="B575" s="11" t="n">
        <v>36</v>
      </c>
      <c r="C575" s="16" t="n">
        <v>3.6</v>
      </c>
      <c r="D575" s="16" t="n">
        <v>10.3</v>
      </c>
      <c r="E575" s="6" t="s">
        <v>132</v>
      </c>
      <c r="F575" s="6" t="s">
        <v>108</v>
      </c>
      <c r="G575" s="6"/>
      <c r="H575" s="11" t="n">
        <v>18</v>
      </c>
      <c r="I575" s="15" t="n">
        <f aca="false">IF(B575&gt;0,MIN(1,H575/B575),0)</f>
        <v>0.5</v>
      </c>
      <c r="J575" s="6" t="n">
        <f aca="false">IF(OR(E575="cesta",E575="vodný tok",E575="existujúca zástavba",E575="prístupový pás",E575="malý zvyšok"),0,IF(B575&gt;=2000,ROUND(B575/850,0),IF(E575="úzky pás (8–9 m)",0.5,1)))</f>
        <v>0</v>
      </c>
      <c r="K575" s="6" t="n">
        <f aca="false">IF(OR(G575="park + MŠ",G575="vreckový park / retencia"),0,J575)</f>
        <v>0</v>
      </c>
      <c r="L575" s="6" t="n">
        <f aca="false">IF(G575&lt;&gt;"",0,IF(E575="úzky pás (8–9 m)",1,IF(AND(OR(E575="rodinný dom",E575="veľká parcela"),B575&gt;=1100,C575&gt;=22),MAX(2,J575),J575)))</f>
        <v>0</v>
      </c>
      <c r="M575" s="6" t="n">
        <f aca="false">IF(OR(E575="cesta",E575="vodný tok",E575="existujúca zástavba",E575="prístupový pás",E575="malý zvyšok"),0,IF(B575&gt;=2000,INT(B575/300),MIN(4,MAX(1,INT(B575/300)))))</f>
        <v>0</v>
      </c>
    </row>
    <row r="576" customFormat="false" ht="15" hidden="false" customHeight="false" outlineLevel="0" collapsed="false">
      <c r="A576" s="6" t="s">
        <v>701</v>
      </c>
      <c r="B576" s="11" t="n">
        <v>427</v>
      </c>
      <c r="C576" s="16" t="n">
        <v>9.2</v>
      </c>
      <c r="D576" s="16" t="n">
        <v>46.7</v>
      </c>
      <c r="E576" s="6" t="s">
        <v>147</v>
      </c>
      <c r="F576" s="6" t="s">
        <v>108</v>
      </c>
      <c r="G576" s="6"/>
      <c r="H576" s="11" t="n">
        <v>0</v>
      </c>
      <c r="I576" s="15" t="n">
        <f aca="false">IF(B576&gt;0,MIN(1,H576/B576),0)</f>
        <v>0</v>
      </c>
      <c r="J576" s="6" t="n">
        <f aca="false">IF(OR(E576="cesta",E576="vodný tok",E576="existujúca zástavba",E576="prístupový pás",E576="malý zvyšok"),0,IF(B576&gt;=2000,ROUND(B576/850,0),IF(E576="úzky pás (8–9 m)",0.5,1)))</f>
        <v>1</v>
      </c>
      <c r="K576" s="6" t="n">
        <f aca="false">IF(OR(G576="park + MŠ",G576="vreckový park / retencia"),0,J576)</f>
        <v>1</v>
      </c>
      <c r="L576" s="6" t="n">
        <f aca="false">IF(G576&lt;&gt;"",0,IF(E576="úzky pás (8–9 m)",1,IF(AND(OR(E576="rodinný dom",E576="veľká parcela"),B576&gt;=1100,C576&gt;=22),MAX(2,J576),J576)))</f>
        <v>1</v>
      </c>
      <c r="M576" s="6" t="n">
        <f aca="false">IF(OR(E576="cesta",E576="vodný tok",E576="existujúca zástavba",E576="prístupový pás",E576="malý zvyšok"),0,IF(B576&gt;=2000,INT(B576/300),MIN(4,MAX(1,INT(B576/300)))))</f>
        <v>1</v>
      </c>
    </row>
    <row r="577" customFormat="false" ht="15" hidden="false" customHeight="false" outlineLevel="0" collapsed="false">
      <c r="A577" s="6" t="s">
        <v>702</v>
      </c>
      <c r="B577" s="11" t="n">
        <v>32</v>
      </c>
      <c r="C577" s="16" t="n">
        <v>3.5</v>
      </c>
      <c r="D577" s="16" t="n">
        <v>9.2</v>
      </c>
      <c r="E577" s="6" t="s">
        <v>132</v>
      </c>
      <c r="F577" s="6" t="s">
        <v>108</v>
      </c>
      <c r="G577" s="6"/>
      <c r="H577" s="11" t="n">
        <v>16</v>
      </c>
      <c r="I577" s="15" t="n">
        <f aca="false">IF(B577&gt;0,MIN(1,H577/B577),0)</f>
        <v>0.5</v>
      </c>
      <c r="J577" s="6" t="n">
        <f aca="false">IF(OR(E577="cesta",E577="vodný tok",E577="existujúca zástavba",E577="prístupový pás",E577="malý zvyšok"),0,IF(B577&gt;=2000,ROUND(B577/850,0),IF(E577="úzky pás (8–9 m)",0.5,1)))</f>
        <v>0</v>
      </c>
      <c r="K577" s="6" t="n">
        <f aca="false">IF(OR(G577="park + MŠ",G577="vreckový park / retencia"),0,J577)</f>
        <v>0</v>
      </c>
      <c r="L577" s="6" t="n">
        <f aca="false">IF(G577&lt;&gt;"",0,IF(E577="úzky pás (8–9 m)",1,IF(AND(OR(E577="rodinný dom",E577="veľká parcela"),B577&gt;=1100,C577&gt;=22),MAX(2,J577),J577)))</f>
        <v>0</v>
      </c>
      <c r="M577" s="6" t="n">
        <f aca="false">IF(OR(E577="cesta",E577="vodný tok",E577="existujúca zástavba",E577="prístupový pás",E577="malý zvyšok"),0,IF(B577&gt;=2000,INT(B577/300),MIN(4,MAX(1,INT(B577/300)))))</f>
        <v>0</v>
      </c>
    </row>
    <row r="578" customFormat="false" ht="15" hidden="false" customHeight="false" outlineLevel="0" collapsed="false">
      <c r="A578" s="6" t="s">
        <v>703</v>
      </c>
      <c r="B578" s="11" t="n">
        <v>481</v>
      </c>
      <c r="C578" s="16" t="n">
        <v>10</v>
      </c>
      <c r="D578" s="16" t="n">
        <v>50.2</v>
      </c>
      <c r="E578" s="6" t="s">
        <v>147</v>
      </c>
      <c r="F578" s="6" t="s">
        <v>108</v>
      </c>
      <c r="G578" s="6"/>
      <c r="H578" s="11" t="n">
        <v>7</v>
      </c>
      <c r="I578" s="15" t="n">
        <f aca="false">IF(B578&gt;0,MIN(1,H578/B578),0)</f>
        <v>0.0145530145530146</v>
      </c>
      <c r="J578" s="6" t="n">
        <f aca="false">IF(OR(E578="cesta",E578="vodný tok",E578="existujúca zástavba",E578="prístupový pás",E578="malý zvyšok"),0,IF(B578&gt;=2000,ROUND(B578/850,0),IF(E578="úzky pás (8–9 m)",0.5,1)))</f>
        <v>1</v>
      </c>
      <c r="K578" s="6" t="n">
        <f aca="false">IF(OR(G578="park + MŠ",G578="vreckový park / retencia"),0,J578)</f>
        <v>1</v>
      </c>
      <c r="L578" s="6" t="n">
        <f aca="false">IF(G578&lt;&gt;"",0,IF(E578="úzky pás (8–9 m)",1,IF(AND(OR(E578="rodinný dom",E578="veľká parcela"),B578&gt;=1100,C578&gt;=22),MAX(2,J578),J578)))</f>
        <v>1</v>
      </c>
      <c r="M578" s="6" t="n">
        <f aca="false">IF(OR(E578="cesta",E578="vodný tok",E578="existujúca zástavba",E578="prístupový pás",E578="malý zvyšok"),0,IF(B578&gt;=2000,INT(B578/300),MIN(4,MAX(1,INT(B578/300)))))</f>
        <v>1</v>
      </c>
    </row>
    <row r="579" customFormat="false" ht="15" hidden="false" customHeight="false" outlineLevel="0" collapsed="false">
      <c r="A579" s="6" t="s">
        <v>704</v>
      </c>
      <c r="B579" s="11" t="n">
        <v>21</v>
      </c>
      <c r="C579" s="16" t="n">
        <v>3.5</v>
      </c>
      <c r="D579" s="16" t="n">
        <v>6.2</v>
      </c>
      <c r="E579" s="6" t="s">
        <v>132</v>
      </c>
      <c r="F579" s="6" t="s">
        <v>108</v>
      </c>
      <c r="G579" s="6"/>
      <c r="H579" s="11" t="n">
        <v>11</v>
      </c>
      <c r="I579" s="15" t="n">
        <f aca="false">IF(B579&gt;0,MIN(1,H579/B579),0)</f>
        <v>0.523809523809524</v>
      </c>
      <c r="J579" s="6" t="n">
        <f aca="false">IF(OR(E579="cesta",E579="vodný tok",E579="existujúca zástavba",E579="prístupový pás",E579="malý zvyšok"),0,IF(B579&gt;=2000,ROUND(B579/850,0),IF(E579="úzky pás (8–9 m)",0.5,1)))</f>
        <v>0</v>
      </c>
      <c r="K579" s="6" t="n">
        <f aca="false">IF(OR(G579="park + MŠ",G579="vreckový park / retencia"),0,J579)</f>
        <v>0</v>
      </c>
      <c r="L579" s="6" t="n">
        <f aca="false">IF(G579&lt;&gt;"",0,IF(E579="úzky pás (8–9 m)",1,IF(AND(OR(E579="rodinný dom",E579="veľká parcela"),B579&gt;=1100,C579&gt;=22),MAX(2,J579),J579)))</f>
        <v>0</v>
      </c>
      <c r="M579" s="6" t="n">
        <f aca="false">IF(OR(E579="cesta",E579="vodný tok",E579="existujúca zástavba",E579="prístupový pás",E579="malý zvyšok"),0,IF(B579&gt;=2000,INT(B579/300),MIN(4,MAX(1,INT(B579/300)))))</f>
        <v>0</v>
      </c>
    </row>
    <row r="580" customFormat="false" ht="15" hidden="false" customHeight="false" outlineLevel="0" collapsed="false">
      <c r="A580" s="6" t="s">
        <v>705</v>
      </c>
      <c r="B580" s="11" t="n">
        <v>418</v>
      </c>
      <c r="C580" s="16" t="n">
        <v>8.4</v>
      </c>
      <c r="D580" s="16" t="n">
        <v>50.2</v>
      </c>
      <c r="E580" s="6" t="s">
        <v>140</v>
      </c>
      <c r="F580" s="6" t="s">
        <v>108</v>
      </c>
      <c r="G580" s="6"/>
      <c r="H580" s="11" t="n">
        <v>15</v>
      </c>
      <c r="I580" s="15" t="n">
        <f aca="false">IF(B580&gt;0,MIN(1,H580/B580),0)</f>
        <v>0.0358851674641148</v>
      </c>
      <c r="J580" s="6" t="n">
        <f aca="false">IF(OR(E580="cesta",E580="vodný tok",E580="existujúca zástavba",E580="prístupový pás",E580="malý zvyšok"),0,IF(B580&gt;=2000,ROUND(B580/850,0),IF(E580="úzky pás (8–9 m)",0.5,1)))</f>
        <v>0.5</v>
      </c>
      <c r="K580" s="6" t="n">
        <f aca="false">IF(OR(G580="park + MŠ",G580="vreckový park / retencia"),0,J580)</f>
        <v>0.5</v>
      </c>
      <c r="L580" s="6" t="n">
        <f aca="false">IF(G580&lt;&gt;"",0,IF(E580="úzky pás (8–9 m)",1,IF(AND(OR(E580="rodinný dom",E580="veľká parcela"),B580&gt;=1100,C580&gt;=22),MAX(2,J580),J580)))</f>
        <v>1</v>
      </c>
      <c r="M580" s="6" t="n">
        <f aca="false">IF(OR(E580="cesta",E580="vodný tok",E580="existujúca zástavba",E580="prístupový pás",E580="malý zvyšok"),0,IF(B580&gt;=2000,INT(B580/300),MIN(4,MAX(1,INT(B580/300)))))</f>
        <v>1</v>
      </c>
    </row>
    <row r="581" customFormat="false" ht="15" hidden="false" customHeight="false" outlineLevel="0" collapsed="false">
      <c r="A581" s="6" t="s">
        <v>706</v>
      </c>
      <c r="B581" s="11" t="n">
        <v>493</v>
      </c>
      <c r="C581" s="16" t="n">
        <v>9.8</v>
      </c>
      <c r="D581" s="16" t="n">
        <v>50.1</v>
      </c>
      <c r="E581" s="6" t="s">
        <v>147</v>
      </c>
      <c r="F581" s="6" t="s">
        <v>108</v>
      </c>
      <c r="G581" s="6"/>
      <c r="H581" s="11" t="n">
        <v>17</v>
      </c>
      <c r="I581" s="15" t="n">
        <f aca="false">IF(B581&gt;0,MIN(1,H581/B581),0)</f>
        <v>0.0344827586206897</v>
      </c>
      <c r="J581" s="6" t="n">
        <f aca="false">IF(OR(E581="cesta",E581="vodný tok",E581="existujúca zástavba",E581="prístupový pás",E581="malý zvyšok"),0,IF(B581&gt;=2000,ROUND(B581/850,0),IF(E581="úzky pás (8–9 m)",0.5,1)))</f>
        <v>1</v>
      </c>
      <c r="K581" s="6" t="n">
        <f aca="false">IF(OR(G581="park + MŠ",G581="vreckový park / retencia"),0,J581)</f>
        <v>1</v>
      </c>
      <c r="L581" s="6" t="n">
        <f aca="false">IF(G581&lt;&gt;"",0,IF(E581="úzky pás (8–9 m)",1,IF(AND(OR(E581="rodinný dom",E581="veľká parcela"),B581&gt;=1100,C581&gt;=22),MAX(2,J581),J581)))</f>
        <v>1</v>
      </c>
      <c r="M581" s="6" t="n">
        <f aca="false">IF(OR(E581="cesta",E581="vodný tok",E581="existujúca zástavba",E581="prístupový pás",E581="malý zvyšok"),0,IF(B581&gt;=2000,INT(B581/300),MIN(4,MAX(1,INT(B581/300)))))</f>
        <v>1</v>
      </c>
    </row>
    <row r="582" customFormat="false" ht="15" hidden="false" customHeight="false" outlineLevel="0" collapsed="false">
      <c r="A582" s="6" t="s">
        <v>707</v>
      </c>
      <c r="B582" s="11" t="n">
        <v>520</v>
      </c>
      <c r="C582" s="16" t="n">
        <v>10.4</v>
      </c>
      <c r="D582" s="16" t="n">
        <v>50.1</v>
      </c>
      <c r="E582" s="6" t="s">
        <v>147</v>
      </c>
      <c r="F582" s="6" t="s">
        <v>108</v>
      </c>
      <c r="G582" s="6"/>
      <c r="H582" s="11" t="n">
        <v>18</v>
      </c>
      <c r="I582" s="15" t="n">
        <f aca="false">IF(B582&gt;0,MIN(1,H582/B582),0)</f>
        <v>0.0346153846153846</v>
      </c>
      <c r="J582" s="6" t="n">
        <f aca="false">IF(OR(E582="cesta",E582="vodný tok",E582="existujúca zástavba",E582="prístupový pás",E582="malý zvyšok"),0,IF(B582&gt;=2000,ROUND(B582/850,0),IF(E582="úzky pás (8–9 m)",0.5,1)))</f>
        <v>1</v>
      </c>
      <c r="K582" s="6" t="n">
        <f aca="false">IF(OR(G582="park + MŠ",G582="vreckový park / retencia"),0,J582)</f>
        <v>1</v>
      </c>
      <c r="L582" s="6" t="n">
        <f aca="false">IF(G582&lt;&gt;"",0,IF(E582="úzky pás (8–9 m)",1,IF(AND(OR(E582="rodinný dom",E582="veľká parcela"),B582&gt;=1100,C582&gt;=22),MAX(2,J582),J582)))</f>
        <v>1</v>
      </c>
      <c r="M582" s="6" t="n">
        <f aca="false">IF(OR(E582="cesta",E582="vodný tok",E582="existujúca zástavba",E582="prístupový pás",E582="malý zvyšok"),0,IF(B582&gt;=2000,INT(B582/300),MIN(4,MAX(1,INT(B582/300)))))</f>
        <v>1</v>
      </c>
    </row>
    <row r="583" customFormat="false" ht="15" hidden="false" customHeight="false" outlineLevel="0" collapsed="false">
      <c r="A583" s="6" t="s">
        <v>708</v>
      </c>
      <c r="B583" s="11" t="n">
        <v>433</v>
      </c>
      <c r="C583" s="16" t="n">
        <v>8.7</v>
      </c>
      <c r="D583" s="16" t="n">
        <v>50.1</v>
      </c>
      <c r="E583" s="6" t="s">
        <v>140</v>
      </c>
      <c r="F583" s="6" t="s">
        <v>108</v>
      </c>
      <c r="G583" s="6"/>
      <c r="H583" s="11" t="n">
        <v>15</v>
      </c>
      <c r="I583" s="15" t="n">
        <f aca="false">IF(B583&gt;0,MIN(1,H583/B583),0)</f>
        <v>0.0346420323325635</v>
      </c>
      <c r="J583" s="6" t="n">
        <f aca="false">IF(OR(E583="cesta",E583="vodný tok",E583="existujúca zástavba",E583="prístupový pás",E583="malý zvyšok"),0,IF(B583&gt;=2000,ROUND(B583/850,0),IF(E583="úzky pás (8–9 m)",0.5,1)))</f>
        <v>0.5</v>
      </c>
      <c r="K583" s="6" t="n">
        <f aca="false">IF(OR(G583="park + MŠ",G583="vreckový park / retencia"),0,J583)</f>
        <v>0.5</v>
      </c>
      <c r="L583" s="6" t="n">
        <f aca="false">IF(G583&lt;&gt;"",0,IF(E583="úzky pás (8–9 m)",1,IF(AND(OR(E583="rodinný dom",E583="veľká parcela"),B583&gt;=1100,C583&gt;=22),MAX(2,J583),J583)))</f>
        <v>1</v>
      </c>
      <c r="M583" s="6" t="n">
        <f aca="false">IF(OR(E583="cesta",E583="vodný tok",E583="existujúca zástavba",E583="prístupový pás",E583="malý zvyšok"),0,IF(B583&gt;=2000,INT(B583/300),MIN(4,MAX(1,INT(B583/300)))))</f>
        <v>1</v>
      </c>
    </row>
    <row r="584" customFormat="false" ht="15" hidden="false" customHeight="false" outlineLevel="0" collapsed="false">
      <c r="A584" s="6" t="s">
        <v>709</v>
      </c>
      <c r="B584" s="11" t="n">
        <v>400</v>
      </c>
      <c r="C584" s="16" t="n">
        <v>8</v>
      </c>
      <c r="D584" s="16" t="n">
        <v>50.1</v>
      </c>
      <c r="E584" s="6" t="s">
        <v>140</v>
      </c>
      <c r="F584" s="6" t="s">
        <v>108</v>
      </c>
      <c r="G584" s="6"/>
      <c r="H584" s="11" t="n">
        <v>14</v>
      </c>
      <c r="I584" s="15" t="n">
        <f aca="false">IF(B584&gt;0,MIN(1,H584/B584),0)</f>
        <v>0.035</v>
      </c>
      <c r="J584" s="6" t="n">
        <f aca="false">IF(OR(E584="cesta",E584="vodný tok",E584="existujúca zástavba",E584="prístupový pás",E584="malý zvyšok"),0,IF(B584&gt;=2000,ROUND(B584/850,0),IF(E584="úzky pás (8–9 m)",0.5,1)))</f>
        <v>0.5</v>
      </c>
      <c r="K584" s="6" t="n">
        <f aca="false">IF(OR(G584="park + MŠ",G584="vreckový park / retencia"),0,J584)</f>
        <v>0.5</v>
      </c>
      <c r="L584" s="6" t="n">
        <f aca="false">IF(G584&lt;&gt;"",0,IF(E584="úzky pás (8–9 m)",1,IF(AND(OR(E584="rodinný dom",E584="veľká parcela"),B584&gt;=1100,C584&gt;=22),MAX(2,J584),J584)))</f>
        <v>1</v>
      </c>
      <c r="M584" s="6" t="n">
        <f aca="false">IF(OR(E584="cesta",E584="vodný tok",E584="existujúca zástavba",E584="prístupový pás",E584="malý zvyšok"),0,IF(B584&gt;=2000,INT(B584/300),MIN(4,MAX(1,INT(B584/300)))))</f>
        <v>1</v>
      </c>
    </row>
    <row r="585" customFormat="false" ht="15" hidden="false" customHeight="false" outlineLevel="0" collapsed="false">
      <c r="A585" s="6" t="s">
        <v>710</v>
      </c>
      <c r="B585" s="11" t="n">
        <v>533</v>
      </c>
      <c r="C585" s="16" t="n">
        <v>10.7</v>
      </c>
      <c r="D585" s="16" t="n">
        <v>50.1</v>
      </c>
      <c r="E585" s="6" t="s">
        <v>147</v>
      </c>
      <c r="F585" s="6" t="s">
        <v>108</v>
      </c>
      <c r="G585" s="6"/>
      <c r="H585" s="11" t="n">
        <v>19</v>
      </c>
      <c r="I585" s="15" t="n">
        <f aca="false">IF(B585&gt;0,MIN(1,H585/B585),0)</f>
        <v>0.0356472795497186</v>
      </c>
      <c r="J585" s="6" t="n">
        <f aca="false">IF(OR(E585="cesta",E585="vodný tok",E585="existujúca zástavba",E585="prístupový pás",E585="malý zvyšok"),0,IF(B585&gt;=2000,ROUND(B585/850,0),IF(E585="úzky pás (8–9 m)",0.5,1)))</f>
        <v>1</v>
      </c>
      <c r="K585" s="6" t="n">
        <f aca="false">IF(OR(G585="park + MŠ",G585="vreckový park / retencia"),0,J585)</f>
        <v>1</v>
      </c>
      <c r="L585" s="6" t="n">
        <f aca="false">IF(G585&lt;&gt;"",0,IF(E585="úzky pás (8–9 m)",1,IF(AND(OR(E585="rodinný dom",E585="veľká parcela"),B585&gt;=1100,C585&gt;=22),MAX(2,J585),J585)))</f>
        <v>1</v>
      </c>
      <c r="M585" s="6" t="n">
        <f aca="false">IF(OR(E585="cesta",E585="vodný tok",E585="existujúca zástavba",E585="prístupový pás",E585="malý zvyšok"),0,IF(B585&gt;=2000,INT(B585/300),MIN(4,MAX(1,INT(B585/300)))))</f>
        <v>1</v>
      </c>
    </row>
    <row r="586" customFormat="false" ht="15" hidden="false" customHeight="false" outlineLevel="0" collapsed="false">
      <c r="A586" s="6" t="s">
        <v>711</v>
      </c>
      <c r="B586" s="11" t="n">
        <v>1066</v>
      </c>
      <c r="C586" s="16" t="n">
        <v>21.3</v>
      </c>
      <c r="D586" s="16" t="n">
        <v>50.1</v>
      </c>
      <c r="E586" s="6" t="s">
        <v>136</v>
      </c>
      <c r="F586" s="6" t="s">
        <v>108</v>
      </c>
      <c r="G586" s="6"/>
      <c r="H586" s="11" t="n">
        <v>37</v>
      </c>
      <c r="I586" s="15" t="n">
        <f aca="false">IF(B586&gt;0,MIN(1,H586/B586),0)</f>
        <v>0.0347091932457786</v>
      </c>
      <c r="J586" s="6" t="n">
        <f aca="false">IF(OR(E586="cesta",E586="vodný tok",E586="existujúca zástavba",E586="prístupový pás",E586="malý zvyšok"),0,IF(B586&gt;=2000,ROUND(B586/850,0),IF(E586="úzky pás (8–9 m)",0.5,1)))</f>
        <v>1</v>
      </c>
      <c r="K586" s="6" t="n">
        <f aca="false">IF(OR(G586="park + MŠ",G586="vreckový park / retencia"),0,J586)</f>
        <v>1</v>
      </c>
      <c r="L586" s="6" t="n">
        <f aca="false">IF(G586&lt;&gt;"",0,IF(E586="úzky pás (8–9 m)",1,IF(AND(OR(E586="rodinný dom",E586="veľká parcela"),B586&gt;=1100,C586&gt;=22),MAX(2,J586),J586)))</f>
        <v>1</v>
      </c>
      <c r="M586" s="6" t="n">
        <f aca="false">IF(OR(E586="cesta",E586="vodný tok",E586="existujúca zástavba",E586="prístupový pás",E586="malý zvyšok"),0,IF(B586&gt;=2000,INT(B586/300),MIN(4,MAX(1,INT(B586/300)))))</f>
        <v>3</v>
      </c>
    </row>
    <row r="587" customFormat="false" ht="15" hidden="false" customHeight="false" outlineLevel="0" collapsed="false">
      <c r="A587" s="6" t="s">
        <v>712</v>
      </c>
      <c r="B587" s="11" t="n">
        <v>533</v>
      </c>
      <c r="C587" s="16" t="n">
        <v>10.7</v>
      </c>
      <c r="D587" s="16" t="n">
        <v>50</v>
      </c>
      <c r="E587" s="6" t="s">
        <v>147</v>
      </c>
      <c r="F587" s="6" t="s">
        <v>108</v>
      </c>
      <c r="G587" s="6"/>
      <c r="H587" s="11" t="n">
        <v>19</v>
      </c>
      <c r="I587" s="15" t="n">
        <f aca="false">IF(B587&gt;0,MIN(1,H587/B587),0)</f>
        <v>0.0356472795497186</v>
      </c>
      <c r="J587" s="6" t="n">
        <f aca="false">IF(OR(E587="cesta",E587="vodný tok",E587="existujúca zástavba",E587="prístupový pás",E587="malý zvyšok"),0,IF(B587&gt;=2000,ROUND(B587/850,0),IF(E587="úzky pás (8–9 m)",0.5,1)))</f>
        <v>1</v>
      </c>
      <c r="K587" s="6" t="n">
        <f aca="false">IF(OR(G587="park + MŠ",G587="vreckový park / retencia"),0,J587)</f>
        <v>1</v>
      </c>
      <c r="L587" s="6" t="n">
        <f aca="false">IF(G587&lt;&gt;"",0,IF(E587="úzky pás (8–9 m)",1,IF(AND(OR(E587="rodinný dom",E587="veľká parcela"),B587&gt;=1100,C587&gt;=22),MAX(2,J587),J587)))</f>
        <v>1</v>
      </c>
      <c r="M587" s="6" t="n">
        <f aca="false">IF(OR(E587="cesta",E587="vodný tok",E587="existujúca zástavba",E587="prístupový pás",E587="malý zvyšok"),0,IF(B587&gt;=2000,INT(B587/300),MIN(4,MAX(1,INT(B587/300)))))</f>
        <v>1</v>
      </c>
    </row>
    <row r="588" customFormat="false" ht="15" hidden="false" customHeight="false" outlineLevel="0" collapsed="false">
      <c r="A588" s="6" t="s">
        <v>713</v>
      </c>
      <c r="B588" s="11" t="n">
        <v>800</v>
      </c>
      <c r="C588" s="16" t="n">
        <v>16</v>
      </c>
      <c r="D588" s="16" t="n">
        <v>50</v>
      </c>
      <c r="E588" s="6" t="s">
        <v>136</v>
      </c>
      <c r="F588" s="6" t="s">
        <v>108</v>
      </c>
      <c r="G588" s="6"/>
      <c r="H588" s="11" t="n">
        <v>28</v>
      </c>
      <c r="I588" s="15" t="n">
        <f aca="false">IF(B588&gt;0,MIN(1,H588/B588),0)</f>
        <v>0.035</v>
      </c>
      <c r="J588" s="6" t="n">
        <f aca="false">IF(OR(E588="cesta",E588="vodný tok",E588="existujúca zástavba",E588="prístupový pás",E588="malý zvyšok"),0,IF(B588&gt;=2000,ROUND(B588/850,0),IF(E588="úzky pás (8–9 m)",0.5,1)))</f>
        <v>1</v>
      </c>
      <c r="K588" s="6" t="n">
        <f aca="false">IF(OR(G588="park + MŠ",G588="vreckový park / retencia"),0,J588)</f>
        <v>1</v>
      </c>
      <c r="L588" s="6" t="n">
        <f aca="false">IF(G588&lt;&gt;"",0,IF(E588="úzky pás (8–9 m)",1,IF(AND(OR(E588="rodinný dom",E588="veľká parcela"),B588&gt;=1100,C588&gt;=22),MAX(2,J588),J588)))</f>
        <v>1</v>
      </c>
      <c r="M588" s="6" t="n">
        <f aca="false">IF(OR(E588="cesta",E588="vodný tok",E588="existujúca zástavba",E588="prístupový pás",E588="malý zvyšok"),0,IF(B588&gt;=2000,INT(B588/300),MIN(4,MAX(1,INT(B588/300)))))</f>
        <v>2</v>
      </c>
    </row>
    <row r="589" customFormat="false" ht="15" hidden="false" customHeight="false" outlineLevel="0" collapsed="false">
      <c r="A589" s="6" t="s">
        <v>714</v>
      </c>
      <c r="B589" s="11" t="n">
        <v>896</v>
      </c>
      <c r="C589" s="16" t="n">
        <v>18.1</v>
      </c>
      <c r="D589" s="16" t="n">
        <v>50</v>
      </c>
      <c r="E589" s="6" t="s">
        <v>136</v>
      </c>
      <c r="F589" s="6" t="s">
        <v>108</v>
      </c>
      <c r="G589" s="6"/>
      <c r="H589" s="11" t="n">
        <v>28</v>
      </c>
      <c r="I589" s="15" t="n">
        <f aca="false">IF(B589&gt;0,MIN(1,H589/B589),0)</f>
        <v>0.03125</v>
      </c>
      <c r="J589" s="6" t="n">
        <f aca="false">IF(OR(E589="cesta",E589="vodný tok",E589="existujúca zástavba",E589="prístupový pás",E589="malý zvyšok"),0,IF(B589&gt;=2000,ROUND(B589/850,0),IF(E589="úzky pás (8–9 m)",0.5,1)))</f>
        <v>1</v>
      </c>
      <c r="K589" s="6" t="n">
        <f aca="false">IF(OR(G589="park + MŠ",G589="vreckový park / retencia"),0,J589)</f>
        <v>1</v>
      </c>
      <c r="L589" s="6" t="n">
        <f aca="false">IF(G589&lt;&gt;"",0,IF(E589="úzky pás (8–9 m)",1,IF(AND(OR(E589="rodinný dom",E589="veľká parcela"),B589&gt;=1100,C589&gt;=22),MAX(2,J589),J589)))</f>
        <v>1</v>
      </c>
      <c r="M589" s="6" t="n">
        <f aca="false">IF(OR(E589="cesta",E589="vodný tok",E589="existujúca zástavba",E589="prístupový pás",E589="malý zvyšok"),0,IF(B589&gt;=2000,INT(B589/300),MIN(4,MAX(1,INT(B589/300)))))</f>
        <v>2</v>
      </c>
    </row>
    <row r="590" customFormat="false" ht="15" hidden="false" customHeight="false" outlineLevel="0" collapsed="false">
      <c r="A590" s="6" t="s">
        <v>715</v>
      </c>
      <c r="B590" s="11" t="n">
        <v>400</v>
      </c>
      <c r="C590" s="16" t="n">
        <v>17.1</v>
      </c>
      <c r="D590" s="16" t="n">
        <v>27.2</v>
      </c>
      <c r="E590" s="6" t="s">
        <v>147</v>
      </c>
      <c r="F590" s="6" t="s">
        <v>108</v>
      </c>
      <c r="G590" s="6"/>
      <c r="H590" s="11" t="n">
        <v>8</v>
      </c>
      <c r="I590" s="15" t="n">
        <f aca="false">IF(B590&gt;0,MIN(1,H590/B590),0)</f>
        <v>0.02</v>
      </c>
      <c r="J590" s="6" t="n">
        <f aca="false">IF(OR(E590="cesta",E590="vodný tok",E590="existujúca zástavba",E590="prístupový pás",E590="malý zvyšok"),0,IF(B590&gt;=2000,ROUND(B590/850,0),IF(E590="úzky pás (8–9 m)",0.5,1)))</f>
        <v>1</v>
      </c>
      <c r="K590" s="6" t="n">
        <f aca="false">IF(OR(G590="park + MŠ",G590="vreckový park / retencia"),0,J590)</f>
        <v>1</v>
      </c>
      <c r="L590" s="6" t="n">
        <f aca="false">IF(G590&lt;&gt;"",0,IF(E590="úzky pás (8–9 m)",1,IF(AND(OR(E590="rodinný dom",E590="veľká parcela"),B590&gt;=1100,C590&gt;=22),MAX(2,J590),J590)))</f>
        <v>1</v>
      </c>
      <c r="M590" s="6" t="n">
        <f aca="false">IF(OR(E590="cesta",E590="vodný tok",E590="existujúca zástavba",E590="prístupový pás",E590="malý zvyšok"),0,IF(B590&gt;=2000,INT(B590/300),MIN(4,MAX(1,INT(B590/300)))))</f>
        <v>1</v>
      </c>
    </row>
    <row r="591" customFormat="false" ht="15" hidden="false" customHeight="false" outlineLevel="0" collapsed="false">
      <c r="A591" s="6" t="s">
        <v>716</v>
      </c>
      <c r="B591" s="11" t="n">
        <v>135</v>
      </c>
      <c r="C591" s="16" t="n">
        <v>8</v>
      </c>
      <c r="D591" s="16" t="n">
        <v>32</v>
      </c>
      <c r="E591" s="6" t="s">
        <v>132</v>
      </c>
      <c r="F591" s="6" t="s">
        <v>242</v>
      </c>
      <c r="G591" s="6"/>
      <c r="H591" s="11" t="n">
        <v>13</v>
      </c>
      <c r="I591" s="15" t="n">
        <f aca="false">IF(B591&gt;0,MIN(1,H591/B591),0)</f>
        <v>0.0962962962962963</v>
      </c>
      <c r="J591" s="6" t="n">
        <f aca="false">IF(OR(E591="cesta",E591="vodný tok",E591="existujúca zástavba",E591="prístupový pás",E591="malý zvyšok"),0,IF(B591&gt;=2000,ROUND(B591/850,0),IF(E591="úzky pás (8–9 m)",0.5,1)))</f>
        <v>0</v>
      </c>
      <c r="K591" s="6" t="n">
        <f aca="false">IF(OR(G591="park + MŠ",G591="vreckový park / retencia"),0,J591)</f>
        <v>0</v>
      </c>
      <c r="L591" s="6" t="n">
        <f aca="false">IF(G591&lt;&gt;"",0,IF(E591="úzky pás (8–9 m)",1,IF(AND(OR(E591="rodinný dom",E591="veľká parcela"),B591&gt;=1100,C591&gt;=22),MAX(2,J591),J591)))</f>
        <v>0</v>
      </c>
      <c r="M591" s="6" t="n">
        <f aca="false">IF(OR(E591="cesta",E591="vodný tok",E591="existujúca zástavba",E591="prístupový pás",E591="malý zvyšok"),0,IF(B591&gt;=2000,INT(B591/300),MIN(4,MAX(1,INT(B591/300)))))</f>
        <v>0</v>
      </c>
    </row>
    <row r="592" customFormat="false" ht="15" hidden="false" customHeight="false" outlineLevel="0" collapsed="false">
      <c r="A592" s="6" t="s">
        <v>717</v>
      </c>
      <c r="B592" s="11" t="n">
        <v>713</v>
      </c>
      <c r="C592" s="16" t="n">
        <v>22.4</v>
      </c>
      <c r="D592" s="16" t="n">
        <v>36.7</v>
      </c>
      <c r="E592" s="6" t="s">
        <v>136</v>
      </c>
      <c r="F592" s="6" t="s">
        <v>108</v>
      </c>
      <c r="G592" s="6"/>
      <c r="H592" s="11" t="n">
        <v>9</v>
      </c>
      <c r="I592" s="15" t="n">
        <f aca="false">IF(B592&gt;0,MIN(1,H592/B592),0)</f>
        <v>0.0126227208976157</v>
      </c>
      <c r="J592" s="6" t="n">
        <f aca="false">IF(OR(E592="cesta",E592="vodný tok",E592="existujúca zástavba",E592="prístupový pás",E592="malý zvyšok"),0,IF(B592&gt;=2000,ROUND(B592/850,0),IF(E592="úzky pás (8–9 m)",0.5,1)))</f>
        <v>1</v>
      </c>
      <c r="K592" s="6" t="n">
        <f aca="false">IF(OR(G592="park + MŠ",G592="vreckový park / retencia"),0,J592)</f>
        <v>1</v>
      </c>
      <c r="L592" s="6" t="n">
        <f aca="false">IF(G592&lt;&gt;"",0,IF(E592="úzky pás (8–9 m)",1,IF(AND(OR(E592="rodinný dom",E592="veľká parcela"),B592&gt;=1100,C592&gt;=22),MAX(2,J592),J592)))</f>
        <v>1</v>
      </c>
      <c r="M592" s="6" t="n">
        <f aca="false">IF(OR(E592="cesta",E592="vodný tok",E592="existujúca zástavba",E592="prístupový pás",E592="malý zvyšok"),0,IF(B592&gt;=2000,INT(B592/300),MIN(4,MAX(1,INT(B592/300)))))</f>
        <v>2</v>
      </c>
    </row>
    <row r="593" customFormat="false" ht="15" hidden="false" customHeight="false" outlineLevel="0" collapsed="false">
      <c r="A593" s="6" t="s">
        <v>718</v>
      </c>
      <c r="B593" s="11" t="n">
        <v>2235</v>
      </c>
      <c r="C593" s="16" t="n">
        <v>47.8</v>
      </c>
      <c r="D593" s="16" t="n">
        <v>50.3</v>
      </c>
      <c r="E593" s="6" t="s">
        <v>197</v>
      </c>
      <c r="F593" s="6" t="s">
        <v>640</v>
      </c>
      <c r="G593" s="6" t="s">
        <v>641</v>
      </c>
      <c r="H593" s="11" t="n">
        <v>82</v>
      </c>
      <c r="I593" s="15" t="n">
        <f aca="false">IF(B593&gt;0,MIN(1,H593/B593),0)</f>
        <v>0.0366890380313199</v>
      </c>
      <c r="J593" s="6" t="n">
        <f aca="false">IF(OR(E593="cesta",E593="vodný tok",E593="existujúca zástavba",E593="prístupový pás",E593="malý zvyšok"),0,IF(B593&gt;=2000,ROUND(B593/850,0),IF(E593="úzky pás (8–9 m)",0.5,1)))</f>
        <v>3</v>
      </c>
      <c r="K593" s="6" t="n">
        <f aca="false">IF(OR(G593="park + MŠ",G593="vreckový park / retencia"),0,J593)</f>
        <v>0</v>
      </c>
      <c r="L593" s="6" t="n">
        <f aca="false">IF(G593&lt;&gt;"",0,IF(E593="úzky pás (8–9 m)",1,IF(AND(OR(E593="rodinný dom",E593="veľká parcela"),B593&gt;=1100,C593&gt;=22),MAX(2,J593),J593)))</f>
        <v>0</v>
      </c>
      <c r="M593" s="6" t="n">
        <f aca="false">IF(OR(E593="cesta",E593="vodný tok",E593="existujúca zástavba",E593="prístupový pás",E593="malý zvyšok"),0,IF(B593&gt;=2000,INT(B593/300),MIN(4,MAX(1,INT(B593/300)))))</f>
        <v>7</v>
      </c>
    </row>
    <row r="594" customFormat="false" ht="15" hidden="false" customHeight="false" outlineLevel="0" collapsed="false">
      <c r="A594" s="6" t="s">
        <v>719</v>
      </c>
      <c r="B594" s="11" t="n">
        <v>798</v>
      </c>
      <c r="C594" s="16" t="n">
        <v>17.1</v>
      </c>
      <c r="D594" s="16" t="n">
        <v>80.8</v>
      </c>
      <c r="E594" s="6" t="s">
        <v>161</v>
      </c>
      <c r="F594" s="6" t="s">
        <v>242</v>
      </c>
      <c r="G594" s="6"/>
      <c r="H594" s="11" t="n">
        <v>0</v>
      </c>
      <c r="I594" s="15" t="n">
        <f aca="false">IF(B594&gt;0,MIN(1,H594/B594),0)</f>
        <v>0</v>
      </c>
      <c r="J594" s="6" t="n">
        <f aca="false">IF(OR(E594="cesta",E594="vodný tok",E594="existujúca zástavba",E594="prístupový pás",E594="malý zvyšok"),0,IF(B594&gt;=2000,ROUND(B594/850,0),IF(E594="úzky pás (8–9 m)",0.5,1)))</f>
        <v>0</v>
      </c>
      <c r="K594" s="6" t="n">
        <f aca="false">IF(OR(G594="park + MŠ",G594="vreckový park / retencia"),0,J594)</f>
        <v>0</v>
      </c>
      <c r="L594" s="6" t="n">
        <f aca="false">IF(G594&lt;&gt;"",0,IF(E594="úzky pás (8–9 m)",1,IF(AND(OR(E594="rodinný dom",E594="veľká parcela"),B594&gt;=1100,C594&gt;=22),MAX(2,J594),J594)))</f>
        <v>0</v>
      </c>
      <c r="M594" s="6" t="n">
        <f aca="false">IF(OR(E594="cesta",E594="vodný tok",E594="existujúca zástavba",E594="prístupový pás",E594="malý zvyšok"),0,IF(B594&gt;=2000,INT(B594/300),MIN(4,MAX(1,INT(B594/300)))))</f>
        <v>0</v>
      </c>
    </row>
    <row r="595" customFormat="false" ht="15" hidden="false" customHeight="false" outlineLevel="0" collapsed="false">
      <c r="A595" s="6" t="s">
        <v>720</v>
      </c>
      <c r="B595" s="11" t="n">
        <v>1564</v>
      </c>
      <c r="C595" s="16" t="n">
        <v>76.3</v>
      </c>
      <c r="D595" s="16" t="n">
        <v>147</v>
      </c>
      <c r="E595" s="6" t="s">
        <v>161</v>
      </c>
      <c r="F595" s="6" t="s">
        <v>242</v>
      </c>
      <c r="G595" s="6"/>
      <c r="H595" s="11" t="n">
        <v>0</v>
      </c>
      <c r="I595" s="15" t="n">
        <f aca="false">IF(B595&gt;0,MIN(1,H595/B595),0)</f>
        <v>0</v>
      </c>
      <c r="J595" s="6" t="n">
        <f aca="false">IF(OR(E595="cesta",E595="vodný tok",E595="existujúca zástavba",E595="prístupový pás",E595="malý zvyšok"),0,IF(B595&gt;=2000,ROUND(B595/850,0),IF(E595="úzky pás (8–9 m)",0.5,1)))</f>
        <v>0</v>
      </c>
      <c r="K595" s="6" t="n">
        <f aca="false">IF(OR(G595="park + MŠ",G595="vreckový park / retencia"),0,J595)</f>
        <v>0</v>
      </c>
      <c r="L595" s="6" t="n">
        <f aca="false">IF(G595&lt;&gt;"",0,IF(E595="úzky pás (8–9 m)",1,IF(AND(OR(E595="rodinný dom",E595="veľká parcela"),B595&gt;=1100,C595&gt;=22),MAX(2,J595),J595)))</f>
        <v>0</v>
      </c>
      <c r="M595" s="6" t="n">
        <f aca="false">IF(OR(E595="cesta",E595="vodný tok",E595="existujúca zástavba",E595="prístupový pás",E595="malý zvyšok"),0,IF(B595&gt;=2000,INT(B595/300),MIN(4,MAX(1,INT(B595/300)))))</f>
        <v>0</v>
      </c>
    </row>
    <row r="596" customFormat="false" ht="15" hidden="false" customHeight="false" outlineLevel="0" collapsed="false">
      <c r="A596" s="6" t="s">
        <v>721</v>
      </c>
      <c r="B596" s="11" t="n">
        <v>421</v>
      </c>
      <c r="C596" s="16" t="n">
        <v>8.3</v>
      </c>
      <c r="D596" s="16" t="n">
        <v>51.5</v>
      </c>
      <c r="E596" s="6" t="s">
        <v>140</v>
      </c>
      <c r="F596" s="6" t="s">
        <v>108</v>
      </c>
      <c r="G596" s="6"/>
      <c r="H596" s="11" t="n">
        <v>14</v>
      </c>
      <c r="I596" s="15" t="n">
        <f aca="false">IF(B596&gt;0,MIN(1,H596/B596),0)</f>
        <v>0.0332541567695962</v>
      </c>
      <c r="J596" s="6" t="n">
        <f aca="false">IF(OR(E596="cesta",E596="vodný tok",E596="existujúca zástavba",E596="prístupový pás",E596="malý zvyšok"),0,IF(B596&gt;=2000,ROUND(B596/850,0),IF(E596="úzky pás (8–9 m)",0.5,1)))</f>
        <v>0.5</v>
      </c>
      <c r="K596" s="6" t="n">
        <f aca="false">IF(OR(G596="park + MŠ",G596="vreckový park / retencia"),0,J596)</f>
        <v>0.5</v>
      </c>
      <c r="L596" s="6" t="n">
        <f aca="false">IF(G596&lt;&gt;"",0,IF(E596="úzky pás (8–9 m)",1,IF(AND(OR(E596="rodinný dom",E596="veľká parcela"),B596&gt;=1100,C596&gt;=22),MAX(2,J596),J596)))</f>
        <v>1</v>
      </c>
      <c r="M596" s="6" t="n">
        <f aca="false">IF(OR(E596="cesta",E596="vodný tok",E596="existujúca zástavba",E596="prístupový pás",E596="malý zvyšok"),0,IF(B596&gt;=2000,INT(B596/300),MIN(4,MAX(1,INT(B596/300)))))</f>
        <v>1</v>
      </c>
    </row>
    <row r="597" customFormat="false" ht="15" hidden="false" customHeight="false" outlineLevel="0" collapsed="false">
      <c r="A597" s="6" t="s">
        <v>722</v>
      </c>
      <c r="B597" s="11" t="n">
        <v>421</v>
      </c>
      <c r="C597" s="16" t="n">
        <v>8.1</v>
      </c>
      <c r="D597" s="16" t="n">
        <v>52.6</v>
      </c>
      <c r="E597" s="6" t="s">
        <v>140</v>
      </c>
      <c r="F597" s="6" t="s">
        <v>108</v>
      </c>
      <c r="G597" s="6"/>
      <c r="H597" s="11" t="n">
        <v>14</v>
      </c>
      <c r="I597" s="15" t="n">
        <f aca="false">IF(B597&gt;0,MIN(1,H597/B597),0)</f>
        <v>0.0332541567695962</v>
      </c>
      <c r="J597" s="6" t="n">
        <f aca="false">IF(OR(E597="cesta",E597="vodný tok",E597="existujúca zástavba",E597="prístupový pás",E597="malý zvyšok"),0,IF(B597&gt;=2000,ROUND(B597/850,0),IF(E597="úzky pás (8–9 m)",0.5,1)))</f>
        <v>0.5</v>
      </c>
      <c r="K597" s="6" t="n">
        <f aca="false">IF(OR(G597="park + MŠ",G597="vreckový park / retencia"),0,J597)</f>
        <v>0.5</v>
      </c>
      <c r="L597" s="6" t="n">
        <f aca="false">IF(G597&lt;&gt;"",0,IF(E597="úzky pás (8–9 m)",1,IF(AND(OR(E597="rodinný dom",E597="veľká parcela"),B597&gt;=1100,C597&gt;=22),MAX(2,J597),J597)))</f>
        <v>1</v>
      </c>
      <c r="M597" s="6" t="n">
        <f aca="false">IF(OR(E597="cesta",E597="vodný tok",E597="existujúca zástavba",E597="prístupový pás",E597="malý zvyšok"),0,IF(B597&gt;=2000,INT(B597/300),MIN(4,MAX(1,INT(B597/300)))))</f>
        <v>1</v>
      </c>
    </row>
    <row r="598" customFormat="false" ht="15" hidden="false" customHeight="false" outlineLevel="0" collapsed="false">
      <c r="A598" s="6" t="s">
        <v>723</v>
      </c>
      <c r="B598" s="11" t="n">
        <v>584</v>
      </c>
      <c r="C598" s="16" t="n">
        <v>10.9</v>
      </c>
      <c r="D598" s="16" t="n">
        <v>54.1</v>
      </c>
      <c r="E598" s="6" t="s">
        <v>147</v>
      </c>
      <c r="F598" s="6" t="s">
        <v>108</v>
      </c>
      <c r="G598" s="6"/>
      <c r="H598" s="11" t="n">
        <v>19</v>
      </c>
      <c r="I598" s="15" t="n">
        <f aca="false">IF(B598&gt;0,MIN(1,H598/B598),0)</f>
        <v>0.0325342465753425</v>
      </c>
      <c r="J598" s="6" t="n">
        <f aca="false">IF(OR(E598="cesta",E598="vodný tok",E598="existujúca zástavba",E598="prístupový pás",E598="malý zvyšok"),0,IF(B598&gt;=2000,ROUND(B598/850,0),IF(E598="úzky pás (8–9 m)",0.5,1)))</f>
        <v>1</v>
      </c>
      <c r="K598" s="6" t="n">
        <f aca="false">IF(OR(G598="park + MŠ",G598="vreckový park / retencia"),0,J598)</f>
        <v>1</v>
      </c>
      <c r="L598" s="6" t="n">
        <f aca="false">IF(G598&lt;&gt;"",0,IF(E598="úzky pás (8–9 m)",1,IF(AND(OR(E598="rodinný dom",E598="veľká parcela"),B598&gt;=1100,C598&gt;=22),MAX(2,J598),J598)))</f>
        <v>1</v>
      </c>
      <c r="M598" s="6" t="n">
        <f aca="false">IF(OR(E598="cesta",E598="vodný tok",E598="existujúca zástavba",E598="prístupový pás",E598="malý zvyšok"),0,IF(B598&gt;=2000,INT(B598/300),MIN(4,MAX(1,INT(B598/300)))))</f>
        <v>1</v>
      </c>
    </row>
    <row r="599" customFormat="false" ht="15" hidden="false" customHeight="false" outlineLevel="0" collapsed="false">
      <c r="A599" s="6" t="s">
        <v>724</v>
      </c>
      <c r="B599" s="11" t="n">
        <v>434</v>
      </c>
      <c r="C599" s="16" t="n">
        <v>8</v>
      </c>
      <c r="D599" s="16" t="n">
        <v>55.2</v>
      </c>
      <c r="E599" s="6" t="s">
        <v>140</v>
      </c>
      <c r="F599" s="6" t="s">
        <v>108</v>
      </c>
      <c r="G599" s="6"/>
      <c r="H599" s="11" t="n">
        <v>14</v>
      </c>
      <c r="I599" s="15" t="n">
        <f aca="false">IF(B599&gt;0,MIN(1,H599/B599),0)</f>
        <v>0.032258064516129</v>
      </c>
      <c r="J599" s="6" t="n">
        <f aca="false">IF(OR(E599="cesta",E599="vodný tok",E599="existujúca zástavba",E599="prístupový pás",E599="malý zvyšok"),0,IF(B599&gt;=2000,ROUND(B599/850,0),IF(E599="úzky pás (8–9 m)",0.5,1)))</f>
        <v>0.5</v>
      </c>
      <c r="K599" s="6" t="n">
        <f aca="false">IF(OR(G599="park + MŠ",G599="vreckový park / retencia"),0,J599)</f>
        <v>0.5</v>
      </c>
      <c r="L599" s="6" t="n">
        <f aca="false">IF(G599&lt;&gt;"",0,IF(E599="úzky pás (8–9 m)",1,IF(AND(OR(E599="rodinný dom",E599="veľká parcela"),B599&gt;=1100,C599&gt;=22),MAX(2,J599),J599)))</f>
        <v>1</v>
      </c>
      <c r="M599" s="6" t="n">
        <f aca="false">IF(OR(E599="cesta",E599="vodný tok",E599="existujúca zástavba",E599="prístupový pás",E599="malý zvyšok"),0,IF(B599&gt;=2000,INT(B599/300),MIN(4,MAX(1,INT(B599/300)))))</f>
        <v>1</v>
      </c>
    </row>
    <row r="600" customFormat="false" ht="15" hidden="false" customHeight="false" outlineLevel="0" collapsed="false">
      <c r="A600" s="6" t="s">
        <v>725</v>
      </c>
      <c r="B600" s="11" t="n">
        <v>547</v>
      </c>
      <c r="C600" s="16" t="n">
        <v>9.8</v>
      </c>
      <c r="D600" s="16" t="n">
        <v>56.6</v>
      </c>
      <c r="E600" s="6" t="s">
        <v>147</v>
      </c>
      <c r="F600" s="6" t="s">
        <v>108</v>
      </c>
      <c r="G600" s="6"/>
      <c r="H600" s="11" t="n">
        <v>17</v>
      </c>
      <c r="I600" s="15" t="n">
        <f aca="false">IF(B600&gt;0,MIN(1,H600/B600),0)</f>
        <v>0.0310786106032907</v>
      </c>
      <c r="J600" s="6" t="n">
        <f aca="false">IF(OR(E600="cesta",E600="vodný tok",E600="existujúca zástavba",E600="prístupový pás",E600="malý zvyšok"),0,IF(B600&gt;=2000,ROUND(B600/850,0),IF(E600="úzky pás (8–9 m)",0.5,1)))</f>
        <v>1</v>
      </c>
      <c r="K600" s="6" t="n">
        <f aca="false">IF(OR(G600="park + MŠ",G600="vreckový park / retencia"),0,J600)</f>
        <v>1</v>
      </c>
      <c r="L600" s="6" t="n">
        <f aca="false">IF(G600&lt;&gt;"",0,IF(E600="úzky pás (8–9 m)",1,IF(AND(OR(E600="rodinný dom",E600="veľká parcela"),B600&gt;=1100,C600&gt;=22),MAX(2,J600),J600)))</f>
        <v>1</v>
      </c>
      <c r="M600" s="6" t="n">
        <f aca="false">IF(OR(E600="cesta",E600="vodný tok",E600="existujúca zástavba",E600="prístupový pás",E600="malý zvyšok"),0,IF(B600&gt;=2000,INT(B600/300),MIN(4,MAX(1,INT(B600/300)))))</f>
        <v>1</v>
      </c>
    </row>
    <row r="601" customFormat="false" ht="15" hidden="false" customHeight="false" outlineLevel="0" collapsed="false">
      <c r="A601" s="6" t="s">
        <v>726</v>
      </c>
      <c r="B601" s="11" t="n">
        <v>1738</v>
      </c>
      <c r="C601" s="16" t="n">
        <v>30.6</v>
      </c>
      <c r="D601" s="16" t="n">
        <v>58.9</v>
      </c>
      <c r="E601" s="6" t="s">
        <v>136</v>
      </c>
      <c r="F601" s="6" t="s">
        <v>108</v>
      </c>
      <c r="G601" s="6"/>
      <c r="H601" s="11" t="n">
        <v>140</v>
      </c>
      <c r="I601" s="15" t="n">
        <f aca="false">IF(B601&gt;0,MIN(1,H601/B601),0)</f>
        <v>0.0805523590333717</v>
      </c>
      <c r="J601" s="6" t="n">
        <f aca="false">IF(OR(E601="cesta",E601="vodný tok",E601="existujúca zástavba",E601="prístupový pás",E601="malý zvyšok"),0,IF(B601&gt;=2000,ROUND(B601/850,0),IF(E601="úzky pás (8–9 m)",0.5,1)))</f>
        <v>1</v>
      </c>
      <c r="K601" s="6" t="n">
        <f aca="false">IF(OR(G601="park + MŠ",G601="vreckový park / retencia"),0,J601)</f>
        <v>1</v>
      </c>
      <c r="L601" s="6" t="n">
        <f aca="false">IF(G601&lt;&gt;"",0,IF(E601="úzky pás (8–9 m)",1,IF(AND(OR(E601="rodinný dom",E601="veľká parcela"),B601&gt;=1100,C601&gt;=22),MAX(2,J601),J601)))</f>
        <v>2</v>
      </c>
      <c r="M601" s="6" t="n">
        <f aca="false">IF(OR(E601="cesta",E601="vodný tok",E601="existujúca zástavba",E601="prístupový pás",E601="malý zvyšok"),0,IF(B601&gt;=2000,INT(B601/300),MIN(4,MAX(1,INT(B601/300)))))</f>
        <v>4</v>
      </c>
    </row>
    <row r="602" customFormat="false" ht="15" hidden="false" customHeight="false" outlineLevel="0" collapsed="false">
      <c r="A602" s="6" t="s">
        <v>727</v>
      </c>
      <c r="B602" s="11" t="n">
        <v>902</v>
      </c>
      <c r="C602" s="16" t="n">
        <v>16.8</v>
      </c>
      <c r="D602" s="16" t="n">
        <v>111.8</v>
      </c>
      <c r="E602" s="6" t="s">
        <v>161</v>
      </c>
      <c r="F602" s="6" t="s">
        <v>242</v>
      </c>
      <c r="G602" s="6"/>
      <c r="H602" s="11" t="n">
        <v>0</v>
      </c>
      <c r="I602" s="15" t="n">
        <f aca="false">IF(B602&gt;0,MIN(1,H602/B602),0)</f>
        <v>0</v>
      </c>
      <c r="J602" s="6" t="n">
        <f aca="false">IF(OR(E602="cesta",E602="vodný tok",E602="existujúca zástavba",E602="prístupový pás",E602="malý zvyšok"),0,IF(B602&gt;=2000,ROUND(B602/850,0),IF(E602="úzky pás (8–9 m)",0.5,1)))</f>
        <v>0</v>
      </c>
      <c r="K602" s="6" t="n">
        <f aca="false">IF(OR(G602="park + MŠ",G602="vreckový park / retencia"),0,J602)</f>
        <v>0</v>
      </c>
      <c r="L602" s="6" t="n">
        <f aca="false">IF(G602&lt;&gt;"",0,IF(E602="úzky pás (8–9 m)",1,IF(AND(OR(E602="rodinný dom",E602="veľká parcela"),B602&gt;=1100,C602&gt;=22),MAX(2,J602),J602)))</f>
        <v>0</v>
      </c>
      <c r="M602" s="6" t="n">
        <f aca="false">IF(OR(E602="cesta",E602="vodný tok",E602="existujúca zástavba",E602="prístupový pás",E602="malý zvyšok"),0,IF(B602&gt;=2000,INT(B602/300),MIN(4,MAX(1,INT(B602/300)))))</f>
        <v>0</v>
      </c>
    </row>
    <row r="603" customFormat="false" ht="15" hidden="false" customHeight="false" outlineLevel="0" collapsed="false">
      <c r="A603" s="6" t="s">
        <v>728</v>
      </c>
      <c r="B603" s="11" t="n">
        <v>701</v>
      </c>
      <c r="C603" s="16" t="n">
        <v>21.2</v>
      </c>
      <c r="D603" s="16" t="n">
        <v>33.8</v>
      </c>
      <c r="E603" s="6" t="s">
        <v>136</v>
      </c>
      <c r="F603" s="6" t="s">
        <v>108</v>
      </c>
      <c r="G603" s="6"/>
      <c r="H603" s="11" t="n">
        <v>89</v>
      </c>
      <c r="I603" s="15" t="n">
        <f aca="false">IF(B603&gt;0,MIN(1,H603/B603),0)</f>
        <v>0.126961483594864</v>
      </c>
      <c r="J603" s="6" t="n">
        <f aca="false">IF(OR(E603="cesta",E603="vodný tok",E603="existujúca zástavba",E603="prístupový pás",E603="malý zvyšok"),0,IF(B603&gt;=2000,ROUND(B603/850,0),IF(E603="úzky pás (8–9 m)",0.5,1)))</f>
        <v>1</v>
      </c>
      <c r="K603" s="6" t="n">
        <f aca="false">IF(OR(G603="park + MŠ",G603="vreckový park / retencia"),0,J603)</f>
        <v>1</v>
      </c>
      <c r="L603" s="6" t="n">
        <f aca="false">IF(G603&lt;&gt;"",0,IF(E603="úzky pás (8–9 m)",1,IF(AND(OR(E603="rodinný dom",E603="veľká parcela"),B603&gt;=1100,C603&gt;=22),MAX(2,J603),J603)))</f>
        <v>1</v>
      </c>
      <c r="M603" s="6" t="n">
        <f aca="false">IF(OR(E603="cesta",E603="vodný tok",E603="existujúca zástavba",E603="prístupový pás",E603="malý zvyšok"),0,IF(B603&gt;=2000,INT(B603/300),MIN(4,MAX(1,INT(B603/300)))))</f>
        <v>2</v>
      </c>
    </row>
    <row r="604" customFormat="false" ht="15" hidden="false" customHeight="false" outlineLevel="0" collapsed="false">
      <c r="A604" s="6" t="s">
        <v>729</v>
      </c>
      <c r="B604" s="11" t="n">
        <v>430</v>
      </c>
      <c r="C604" s="16" t="n">
        <v>12.7</v>
      </c>
      <c r="D604" s="16" t="n">
        <v>34</v>
      </c>
      <c r="E604" s="6" t="s">
        <v>147</v>
      </c>
      <c r="F604" s="6" t="s">
        <v>108</v>
      </c>
      <c r="G604" s="6"/>
      <c r="H604" s="11" t="n">
        <v>22</v>
      </c>
      <c r="I604" s="15" t="n">
        <f aca="false">IF(B604&gt;0,MIN(1,H604/B604),0)</f>
        <v>0.0511627906976744</v>
      </c>
      <c r="J604" s="6" t="n">
        <f aca="false">IF(OR(E604="cesta",E604="vodný tok",E604="existujúca zástavba",E604="prístupový pás",E604="malý zvyšok"),0,IF(B604&gt;=2000,ROUND(B604/850,0),IF(E604="úzky pás (8–9 m)",0.5,1)))</f>
        <v>1</v>
      </c>
      <c r="K604" s="6" t="n">
        <f aca="false">IF(OR(G604="park + MŠ",G604="vreckový park / retencia"),0,J604)</f>
        <v>1</v>
      </c>
      <c r="L604" s="6" t="n">
        <f aca="false">IF(G604&lt;&gt;"",0,IF(E604="úzky pás (8–9 m)",1,IF(AND(OR(E604="rodinný dom",E604="veľká parcela"),B604&gt;=1100,C604&gt;=22),MAX(2,J604),J604)))</f>
        <v>1</v>
      </c>
      <c r="M604" s="6" t="n">
        <f aca="false">IF(OR(E604="cesta",E604="vodný tok",E604="existujúca zástavba",E604="prístupový pás",E604="malý zvyšok"),0,IF(B604&gt;=2000,INT(B604/300),MIN(4,MAX(1,INT(B604/300)))))</f>
        <v>1</v>
      </c>
    </row>
    <row r="605" customFormat="false" ht="15" hidden="false" customHeight="false" outlineLevel="0" collapsed="false">
      <c r="A605" s="6" t="s">
        <v>730</v>
      </c>
      <c r="B605" s="11" t="n">
        <v>475</v>
      </c>
      <c r="C605" s="16" t="n">
        <v>14</v>
      </c>
      <c r="D605" s="16" t="n">
        <v>34.2</v>
      </c>
      <c r="E605" s="6" t="s">
        <v>147</v>
      </c>
      <c r="F605" s="6" t="s">
        <v>108</v>
      </c>
      <c r="G605" s="6"/>
      <c r="H605" s="11" t="n">
        <v>24</v>
      </c>
      <c r="I605" s="15" t="n">
        <f aca="false">IF(B605&gt;0,MIN(1,H605/B605),0)</f>
        <v>0.0505263157894737</v>
      </c>
      <c r="J605" s="6" t="n">
        <f aca="false">IF(OR(E605="cesta",E605="vodný tok",E605="existujúca zástavba",E605="prístupový pás",E605="malý zvyšok"),0,IF(B605&gt;=2000,ROUND(B605/850,0),IF(E605="úzky pás (8–9 m)",0.5,1)))</f>
        <v>1</v>
      </c>
      <c r="K605" s="6" t="n">
        <f aca="false">IF(OR(G605="park + MŠ",G605="vreckový park / retencia"),0,J605)</f>
        <v>1</v>
      </c>
      <c r="L605" s="6" t="n">
        <f aca="false">IF(G605&lt;&gt;"",0,IF(E605="úzky pás (8–9 m)",1,IF(AND(OR(E605="rodinný dom",E605="veľká parcela"),B605&gt;=1100,C605&gt;=22),MAX(2,J605),J605)))</f>
        <v>1</v>
      </c>
      <c r="M605" s="6" t="n">
        <f aca="false">IF(OR(E605="cesta",E605="vodný tok",E605="existujúca zástavba",E605="prístupový pás",E605="malý zvyšok"),0,IF(B605&gt;=2000,INT(B605/300),MIN(4,MAX(1,INT(B605/300)))))</f>
        <v>1</v>
      </c>
    </row>
    <row r="606" customFormat="false" ht="15" hidden="false" customHeight="false" outlineLevel="0" collapsed="false">
      <c r="A606" s="6" t="s">
        <v>731</v>
      </c>
      <c r="B606" s="11" t="n">
        <v>421</v>
      </c>
      <c r="C606" s="16" t="n">
        <v>13.1</v>
      </c>
      <c r="D606" s="16" t="n">
        <v>33.3</v>
      </c>
      <c r="E606" s="6" t="s">
        <v>147</v>
      </c>
      <c r="F606" s="6" t="s">
        <v>108</v>
      </c>
      <c r="G606" s="6"/>
      <c r="H606" s="11" t="n">
        <v>22</v>
      </c>
      <c r="I606" s="15" t="n">
        <f aca="false">IF(B606&gt;0,MIN(1,H606/B606),0)</f>
        <v>0.0522565320665083</v>
      </c>
      <c r="J606" s="6" t="n">
        <f aca="false">IF(OR(E606="cesta",E606="vodný tok",E606="existujúca zástavba",E606="prístupový pás",E606="malý zvyšok"),0,IF(B606&gt;=2000,ROUND(B606/850,0),IF(E606="úzky pás (8–9 m)",0.5,1)))</f>
        <v>1</v>
      </c>
      <c r="K606" s="6" t="n">
        <f aca="false">IF(OR(G606="park + MŠ",G606="vreckový park / retencia"),0,J606)</f>
        <v>1</v>
      </c>
      <c r="L606" s="6" t="n">
        <f aca="false">IF(G606&lt;&gt;"",0,IF(E606="úzky pás (8–9 m)",1,IF(AND(OR(E606="rodinný dom",E606="veľká parcela"),B606&gt;=1100,C606&gt;=22),MAX(2,J606),J606)))</f>
        <v>1</v>
      </c>
      <c r="M606" s="6" t="n">
        <f aca="false">IF(OR(E606="cesta",E606="vodný tok",E606="existujúca zástavba",E606="prístupový pás",E606="malý zvyšok"),0,IF(B606&gt;=2000,INT(B606/300),MIN(4,MAX(1,INT(B606/300)))))</f>
        <v>1</v>
      </c>
    </row>
    <row r="607" customFormat="false" ht="15" hidden="false" customHeight="false" outlineLevel="0" collapsed="false">
      <c r="A607" s="6" t="s">
        <v>732</v>
      </c>
      <c r="B607" s="11" t="n">
        <v>421</v>
      </c>
      <c r="C607" s="16" t="n">
        <v>13.9</v>
      </c>
      <c r="D607" s="16" t="n">
        <v>31.4</v>
      </c>
      <c r="E607" s="6" t="s">
        <v>147</v>
      </c>
      <c r="F607" s="6" t="s">
        <v>108</v>
      </c>
      <c r="G607" s="6"/>
      <c r="H607" s="11" t="n">
        <v>24</v>
      </c>
      <c r="I607" s="15" t="n">
        <f aca="false">IF(B607&gt;0,MIN(1,H607/B607),0)</f>
        <v>0.0570071258907363</v>
      </c>
      <c r="J607" s="6" t="n">
        <f aca="false">IF(OR(E607="cesta",E607="vodný tok",E607="existujúca zástavba",E607="prístupový pás",E607="malý zvyšok"),0,IF(B607&gt;=2000,ROUND(B607/850,0),IF(E607="úzky pás (8–9 m)",0.5,1)))</f>
        <v>1</v>
      </c>
      <c r="K607" s="6" t="n">
        <f aca="false">IF(OR(G607="park + MŠ",G607="vreckový park / retencia"),0,J607)</f>
        <v>1</v>
      </c>
      <c r="L607" s="6" t="n">
        <f aca="false">IF(G607&lt;&gt;"",0,IF(E607="úzky pás (8–9 m)",1,IF(AND(OR(E607="rodinný dom",E607="veľká parcela"),B607&gt;=1100,C607&gt;=22),MAX(2,J607),J607)))</f>
        <v>1</v>
      </c>
      <c r="M607" s="6" t="n">
        <f aca="false">IF(OR(E607="cesta",E607="vodný tok",E607="existujúca zástavba",E607="prístupový pás",E607="malý zvyšok"),0,IF(B607&gt;=2000,INT(B607/300),MIN(4,MAX(1,INT(B607/300)))))</f>
        <v>1</v>
      </c>
    </row>
    <row r="608" customFormat="false" ht="15" hidden="false" customHeight="false" outlineLevel="0" collapsed="false">
      <c r="A608" s="6" t="s">
        <v>733</v>
      </c>
      <c r="B608" s="11" t="n">
        <v>421</v>
      </c>
      <c r="C608" s="16" t="n">
        <v>15</v>
      </c>
      <c r="D608" s="16" t="n">
        <v>29.2</v>
      </c>
      <c r="E608" s="6" t="s">
        <v>147</v>
      </c>
      <c r="F608" s="6" t="s">
        <v>108</v>
      </c>
      <c r="G608" s="6"/>
      <c r="H608" s="11" t="n">
        <v>26</v>
      </c>
      <c r="I608" s="15" t="n">
        <f aca="false">IF(B608&gt;0,MIN(1,H608/B608),0)</f>
        <v>0.0617577197149644</v>
      </c>
      <c r="J608" s="6" t="n">
        <f aca="false">IF(OR(E608="cesta",E608="vodný tok",E608="existujúca zástavba",E608="prístupový pás",E608="malý zvyšok"),0,IF(B608&gt;=2000,ROUND(B608/850,0),IF(E608="úzky pás (8–9 m)",0.5,1)))</f>
        <v>1</v>
      </c>
      <c r="K608" s="6" t="n">
        <f aca="false">IF(OR(G608="park + MŠ",G608="vreckový park / retencia"),0,J608)</f>
        <v>1</v>
      </c>
      <c r="L608" s="6" t="n">
        <f aca="false">IF(G608&lt;&gt;"",0,IF(E608="úzky pás (8–9 m)",1,IF(AND(OR(E608="rodinný dom",E608="veľká parcela"),B608&gt;=1100,C608&gt;=22),MAX(2,J608),J608)))</f>
        <v>1</v>
      </c>
      <c r="M608" s="6" t="n">
        <f aca="false">IF(OR(E608="cesta",E608="vodný tok",E608="existujúca zástavba",E608="prístupový pás",E608="malý zvyšok"),0,IF(B608&gt;=2000,INT(B608/300),MIN(4,MAX(1,INT(B608/300)))))</f>
        <v>1</v>
      </c>
    </row>
    <row r="609" customFormat="false" ht="15" hidden="false" customHeight="false" outlineLevel="0" collapsed="false">
      <c r="A609" s="6" t="s">
        <v>734</v>
      </c>
      <c r="B609" s="11" t="n">
        <v>421</v>
      </c>
      <c r="C609" s="16" t="n">
        <v>19.5</v>
      </c>
      <c r="D609" s="16" t="n">
        <v>26.8</v>
      </c>
      <c r="E609" s="6" t="s">
        <v>147</v>
      </c>
      <c r="F609" s="6" t="s">
        <v>108</v>
      </c>
      <c r="G609" s="6"/>
      <c r="H609" s="11" t="n">
        <v>34</v>
      </c>
      <c r="I609" s="15" t="n">
        <f aca="false">IF(B609&gt;0,MIN(1,H609/B609),0)</f>
        <v>0.0807600950118765</v>
      </c>
      <c r="J609" s="6" t="n">
        <f aca="false">IF(OR(E609="cesta",E609="vodný tok",E609="existujúca zástavba",E609="prístupový pás",E609="malý zvyšok"),0,IF(B609&gt;=2000,ROUND(B609/850,0),IF(E609="úzky pás (8–9 m)",0.5,1)))</f>
        <v>1</v>
      </c>
      <c r="K609" s="6" t="n">
        <f aca="false">IF(OR(G609="park + MŠ",G609="vreckový park / retencia"),0,J609)</f>
        <v>1</v>
      </c>
      <c r="L609" s="6" t="n">
        <f aca="false">IF(G609&lt;&gt;"",0,IF(E609="úzky pás (8–9 m)",1,IF(AND(OR(E609="rodinný dom",E609="veľká parcela"),B609&gt;=1100,C609&gt;=22),MAX(2,J609),J609)))</f>
        <v>1</v>
      </c>
      <c r="M609" s="6" t="n">
        <f aca="false">IF(OR(E609="cesta",E609="vodný tok",E609="existujúca zástavba",E609="prístupový pás",E609="malý zvyšok"),0,IF(B609&gt;=2000,INT(B609/300),MIN(4,MAX(1,INT(B609/300)))))</f>
        <v>1</v>
      </c>
    </row>
    <row r="610" customFormat="false" ht="15" hidden="false" customHeight="false" outlineLevel="0" collapsed="false">
      <c r="A610" s="6" t="s">
        <v>735</v>
      </c>
      <c r="B610" s="11" t="n">
        <v>537</v>
      </c>
      <c r="C610" s="16" t="n">
        <v>29.6</v>
      </c>
      <c r="D610" s="16" t="n">
        <v>55</v>
      </c>
      <c r="E610" s="6" t="s">
        <v>136</v>
      </c>
      <c r="F610" s="6" t="s">
        <v>108</v>
      </c>
      <c r="G610" s="6"/>
      <c r="H610" s="11" t="n">
        <v>111</v>
      </c>
      <c r="I610" s="15" t="n">
        <f aca="false">IF(B610&gt;0,MIN(1,H610/B610),0)</f>
        <v>0.206703910614525</v>
      </c>
      <c r="J610" s="6" t="n">
        <f aca="false">IF(OR(E610="cesta",E610="vodný tok",E610="existujúca zástavba",E610="prístupový pás",E610="malý zvyšok"),0,IF(B610&gt;=2000,ROUND(B610/850,0),IF(E610="úzky pás (8–9 m)",0.5,1)))</f>
        <v>1</v>
      </c>
      <c r="K610" s="6" t="n">
        <f aca="false">IF(OR(G610="park + MŠ",G610="vreckový park / retencia"),0,J610)</f>
        <v>1</v>
      </c>
      <c r="L610" s="6" t="n">
        <f aca="false">IF(G610&lt;&gt;"",0,IF(E610="úzky pás (8–9 m)",1,IF(AND(OR(E610="rodinný dom",E610="veľká parcela"),B610&gt;=1100,C610&gt;=22),MAX(2,J610),J610)))</f>
        <v>1</v>
      </c>
      <c r="M610" s="6" t="n">
        <f aca="false">IF(OR(E610="cesta",E610="vodný tok",E610="existujúca zástavba",E610="prístupový pás",E610="malý zvyšok"),0,IF(B610&gt;=2000,INT(B610/300),MIN(4,MAX(1,INT(B610/300)))))</f>
        <v>1</v>
      </c>
    </row>
    <row r="611" customFormat="false" ht="15" hidden="false" customHeight="false" outlineLevel="0" collapsed="false">
      <c r="A611" s="6" t="s">
        <v>736</v>
      </c>
      <c r="B611" s="11" t="n">
        <v>448</v>
      </c>
      <c r="C611" s="16" t="n">
        <v>8</v>
      </c>
      <c r="D611" s="16" t="n">
        <v>56.7</v>
      </c>
      <c r="E611" s="6" t="s">
        <v>140</v>
      </c>
      <c r="F611" s="6" t="s">
        <v>108</v>
      </c>
      <c r="G611" s="6"/>
      <c r="H611" s="11" t="n">
        <v>14</v>
      </c>
      <c r="I611" s="15" t="n">
        <f aca="false">IF(B611&gt;0,MIN(1,H611/B611),0)</f>
        <v>0.03125</v>
      </c>
      <c r="J611" s="6" t="n">
        <f aca="false">IF(OR(E611="cesta",E611="vodný tok",E611="existujúca zástavba",E611="prístupový pás",E611="malý zvyšok"),0,IF(B611&gt;=2000,ROUND(B611/850,0),IF(E611="úzky pás (8–9 m)",0.5,1)))</f>
        <v>0.5</v>
      </c>
      <c r="K611" s="6" t="n">
        <f aca="false">IF(OR(G611="park + MŠ",G611="vreckový park / retencia"),0,J611)</f>
        <v>0.5</v>
      </c>
      <c r="L611" s="6" t="n">
        <f aca="false">IF(G611&lt;&gt;"",0,IF(E611="úzky pás (8–9 m)",1,IF(AND(OR(E611="rodinný dom",E611="veľká parcela"),B611&gt;=1100,C611&gt;=22),MAX(2,J611),J611)))</f>
        <v>1</v>
      </c>
      <c r="M611" s="6" t="n">
        <f aca="false">IF(OR(E611="cesta",E611="vodný tok",E611="existujúca zástavba",E611="prístupový pás",E611="malý zvyšok"),0,IF(B611&gt;=2000,INT(B611/300),MIN(4,MAX(1,INT(B611/300)))))</f>
        <v>1</v>
      </c>
    </row>
    <row r="612" customFormat="false" ht="15" hidden="false" customHeight="false" outlineLevel="0" collapsed="false">
      <c r="A612" s="6" t="s">
        <v>737</v>
      </c>
      <c r="B612" s="11" t="n">
        <v>547</v>
      </c>
      <c r="C612" s="16" t="n">
        <v>9.5</v>
      </c>
      <c r="D612" s="16" t="n">
        <v>58.2</v>
      </c>
      <c r="E612" s="6" t="s">
        <v>147</v>
      </c>
      <c r="F612" s="6" t="s">
        <v>108</v>
      </c>
      <c r="G612" s="6"/>
      <c r="H612" s="11" t="n">
        <v>16</v>
      </c>
      <c r="I612" s="15" t="n">
        <f aca="false">IF(B612&gt;0,MIN(1,H612/B612),0)</f>
        <v>0.0292504570383912</v>
      </c>
      <c r="J612" s="6" t="n">
        <f aca="false">IF(OR(E612="cesta",E612="vodný tok",E612="existujúca zástavba",E612="prístupový pás",E612="malý zvyšok"),0,IF(B612&gt;=2000,ROUND(B612/850,0),IF(E612="úzky pás (8–9 m)",0.5,1)))</f>
        <v>1</v>
      </c>
      <c r="K612" s="6" t="n">
        <f aca="false">IF(OR(G612="park + MŠ",G612="vreckový park / retencia"),0,J612)</f>
        <v>1</v>
      </c>
      <c r="L612" s="6" t="n">
        <f aca="false">IF(G612&lt;&gt;"",0,IF(E612="úzky pás (8–9 m)",1,IF(AND(OR(E612="rodinný dom",E612="veľká parcela"),B612&gt;=1100,C612&gt;=22),MAX(2,J612),J612)))</f>
        <v>1</v>
      </c>
      <c r="M612" s="6" t="n">
        <f aca="false">IF(OR(E612="cesta",E612="vodný tok",E612="existujúca zástavba",E612="prístupový pás",E612="malý zvyšok"),0,IF(B612&gt;=2000,INT(B612/300),MIN(4,MAX(1,INT(B612/300)))))</f>
        <v>1</v>
      </c>
    </row>
    <row r="613" customFormat="false" ht="15" hidden="false" customHeight="false" outlineLevel="0" collapsed="false">
      <c r="A613" s="6" t="s">
        <v>738</v>
      </c>
      <c r="B613" s="11" t="n">
        <v>1124</v>
      </c>
      <c r="C613" s="16" t="n">
        <v>18.9</v>
      </c>
      <c r="D613" s="16" t="n">
        <v>60.9</v>
      </c>
      <c r="E613" s="6" t="s">
        <v>136</v>
      </c>
      <c r="F613" s="6" t="s">
        <v>108</v>
      </c>
      <c r="G613" s="6"/>
      <c r="H613" s="11" t="n">
        <v>32</v>
      </c>
      <c r="I613" s="15" t="n">
        <f aca="false">IF(B613&gt;0,MIN(1,H613/B613),0)</f>
        <v>0.0284697508896797</v>
      </c>
      <c r="J613" s="6" t="n">
        <f aca="false">IF(OR(E613="cesta",E613="vodný tok",E613="existujúca zástavba",E613="prístupový pás",E613="malý zvyšok"),0,IF(B613&gt;=2000,ROUND(B613/850,0),IF(E613="úzky pás (8–9 m)",0.5,1)))</f>
        <v>1</v>
      </c>
      <c r="K613" s="6" t="n">
        <f aca="false">IF(OR(G613="park + MŠ",G613="vreckový park / retencia"),0,J613)</f>
        <v>1</v>
      </c>
      <c r="L613" s="6" t="n">
        <f aca="false">IF(G613&lt;&gt;"",0,IF(E613="úzky pás (8–9 m)",1,IF(AND(OR(E613="rodinný dom",E613="veľká parcela"),B613&gt;=1100,C613&gt;=22),MAX(2,J613),J613)))</f>
        <v>1</v>
      </c>
      <c r="M613" s="6" t="n">
        <f aca="false">IF(OR(E613="cesta",E613="vodný tok",E613="existujúca zástavba",E613="prístupový pás",E613="malý zvyšok"),0,IF(B613&gt;=2000,INT(B613/300),MIN(4,MAX(1,INT(B613/300)))))</f>
        <v>3</v>
      </c>
    </row>
    <row r="614" customFormat="false" ht="15" hidden="false" customHeight="false" outlineLevel="0" collapsed="false">
      <c r="A614" s="6" t="s">
        <v>739</v>
      </c>
      <c r="B614" s="11" t="n">
        <v>774</v>
      </c>
      <c r="C614" s="16" t="n">
        <v>12.6</v>
      </c>
      <c r="D614" s="16" t="n">
        <v>62.7</v>
      </c>
      <c r="E614" s="6" t="s">
        <v>147</v>
      </c>
      <c r="F614" s="6" t="s">
        <v>108</v>
      </c>
      <c r="G614" s="6"/>
      <c r="H614" s="11" t="n">
        <v>22</v>
      </c>
      <c r="I614" s="15" t="n">
        <f aca="false">IF(B614&gt;0,MIN(1,H614/B614),0)</f>
        <v>0.0284237726098191</v>
      </c>
      <c r="J614" s="6" t="n">
        <f aca="false">IF(OR(E614="cesta",E614="vodný tok",E614="existujúca zástavba",E614="prístupový pás",E614="malý zvyšok"),0,IF(B614&gt;=2000,ROUND(B614/850,0),IF(E614="úzky pás (8–9 m)",0.5,1)))</f>
        <v>1</v>
      </c>
      <c r="K614" s="6" t="n">
        <f aca="false">IF(OR(G614="park + MŠ",G614="vreckový park / retencia"),0,J614)</f>
        <v>1</v>
      </c>
      <c r="L614" s="6" t="n">
        <f aca="false">IF(G614&lt;&gt;"",0,IF(E614="úzky pás (8–9 m)",1,IF(AND(OR(E614="rodinný dom",E614="veľká parcela"),B614&gt;=1100,C614&gt;=22),MAX(2,J614),J614)))</f>
        <v>1</v>
      </c>
      <c r="M614" s="6" t="n">
        <f aca="false">IF(OR(E614="cesta",E614="vodný tok",E614="existujúca zástavba",E614="prístupový pás",E614="malý zvyšok"),0,IF(B614&gt;=2000,INT(B614/300),MIN(4,MAX(1,INT(B614/300)))))</f>
        <v>2</v>
      </c>
    </row>
    <row r="615" customFormat="false" ht="15" hidden="false" customHeight="false" outlineLevel="0" collapsed="false">
      <c r="A615" s="6" t="s">
        <v>740</v>
      </c>
      <c r="B615" s="11" t="n">
        <v>1547</v>
      </c>
      <c r="C615" s="16" t="n">
        <v>24</v>
      </c>
      <c r="D615" s="16" t="n">
        <v>66.2</v>
      </c>
      <c r="E615" s="6" t="s">
        <v>136</v>
      </c>
      <c r="F615" s="6" t="s">
        <v>108</v>
      </c>
      <c r="G615" s="6"/>
      <c r="H615" s="11" t="n">
        <v>41</v>
      </c>
      <c r="I615" s="15" t="n">
        <f aca="false">IF(B615&gt;0,MIN(1,H615/B615),0)</f>
        <v>0.02650290885585</v>
      </c>
      <c r="J615" s="6" t="n">
        <f aca="false">IF(OR(E615="cesta",E615="vodný tok",E615="existujúca zástavba",E615="prístupový pás",E615="malý zvyšok"),0,IF(B615&gt;=2000,ROUND(B615/850,0),IF(E615="úzky pás (8–9 m)",0.5,1)))</f>
        <v>1</v>
      </c>
      <c r="K615" s="6" t="n">
        <f aca="false">IF(OR(G615="park + MŠ",G615="vreckový park / retencia"),0,J615)</f>
        <v>1</v>
      </c>
      <c r="L615" s="6" t="n">
        <f aca="false">IF(G615&lt;&gt;"",0,IF(E615="úzky pás (8–9 m)",1,IF(AND(OR(E615="rodinný dom",E615="veľká parcela"),B615&gt;=1100,C615&gt;=22),MAX(2,J615),J615)))</f>
        <v>2</v>
      </c>
      <c r="M615" s="6" t="n">
        <f aca="false">IF(OR(E615="cesta",E615="vodný tok",E615="existujúca zástavba",E615="prístupový pás",E615="malý zvyšok"),0,IF(B615&gt;=2000,INT(B615/300),MIN(4,MAX(1,INT(B615/300)))))</f>
        <v>4</v>
      </c>
    </row>
    <row r="616" customFormat="false" ht="15" hidden="false" customHeight="false" outlineLevel="0" collapsed="false">
      <c r="A616" s="6" t="s">
        <v>741</v>
      </c>
      <c r="B616" s="11" t="n">
        <v>680</v>
      </c>
      <c r="C616" s="16" t="n">
        <v>10.3</v>
      </c>
      <c r="D616" s="16" t="n">
        <v>66.9</v>
      </c>
      <c r="E616" s="6" t="s">
        <v>147</v>
      </c>
      <c r="F616" s="6" t="s">
        <v>108</v>
      </c>
      <c r="G616" s="6"/>
      <c r="H616" s="11" t="n">
        <v>18</v>
      </c>
      <c r="I616" s="15" t="n">
        <f aca="false">IF(B616&gt;0,MIN(1,H616/B616),0)</f>
        <v>0.0264705882352941</v>
      </c>
      <c r="J616" s="6" t="n">
        <f aca="false">IF(OR(E616="cesta",E616="vodný tok",E616="existujúca zástavba",E616="prístupový pás",E616="malý zvyšok"),0,IF(B616&gt;=2000,ROUND(B616/850,0),IF(E616="úzky pás (8–9 m)",0.5,1)))</f>
        <v>1</v>
      </c>
      <c r="K616" s="6" t="n">
        <f aca="false">IF(OR(G616="park + MŠ",G616="vreckový park / retencia"),0,J616)</f>
        <v>1</v>
      </c>
      <c r="L616" s="6" t="n">
        <f aca="false">IF(G616&lt;&gt;"",0,IF(E616="úzky pás (8–9 m)",1,IF(AND(OR(E616="rodinný dom",E616="veľká parcela"),B616&gt;=1100,C616&gt;=22),MAX(2,J616),J616)))</f>
        <v>1</v>
      </c>
      <c r="M616" s="6" t="n">
        <f aca="false">IF(OR(E616="cesta",E616="vodný tok",E616="existujúca zástavba",E616="prístupový pás",E616="malý zvyšok"),0,IF(B616&gt;=2000,INT(B616/300),MIN(4,MAX(1,INT(B616/300)))))</f>
        <v>2</v>
      </c>
    </row>
    <row r="617" customFormat="false" ht="15" hidden="false" customHeight="false" outlineLevel="0" collapsed="false">
      <c r="A617" s="6" t="s">
        <v>742</v>
      </c>
      <c r="B617" s="11" t="n">
        <v>2132</v>
      </c>
      <c r="C617" s="16" t="n">
        <v>41.2</v>
      </c>
      <c r="D617" s="16" t="n">
        <v>69.4</v>
      </c>
      <c r="E617" s="6" t="s">
        <v>197</v>
      </c>
      <c r="F617" s="6" t="s">
        <v>108</v>
      </c>
      <c r="G617" s="6"/>
      <c r="H617" s="11" t="n">
        <v>38</v>
      </c>
      <c r="I617" s="15" t="n">
        <f aca="false">IF(B617&gt;0,MIN(1,H617/B617),0)</f>
        <v>0.0178236397748593</v>
      </c>
      <c r="J617" s="6" t="n">
        <f aca="false">IF(OR(E617="cesta",E617="vodný tok",E617="existujúca zástavba",E617="prístupový pás",E617="malý zvyšok"),0,IF(B617&gt;=2000,ROUND(B617/850,0),IF(E617="úzky pás (8–9 m)",0.5,1)))</f>
        <v>3</v>
      </c>
      <c r="K617" s="6" t="n">
        <f aca="false">IF(OR(G617="park + MŠ",G617="vreckový park / retencia"),0,J617)</f>
        <v>3</v>
      </c>
      <c r="L617" s="6" t="n">
        <f aca="false">IF(G617&lt;&gt;"",0,IF(E617="úzky pás (8–9 m)",1,IF(AND(OR(E617="rodinný dom",E617="veľká parcela"),B617&gt;=1100,C617&gt;=22),MAX(2,J617),J617)))</f>
        <v>3</v>
      </c>
      <c r="M617" s="6" t="n">
        <f aca="false">IF(OR(E617="cesta",E617="vodný tok",E617="existujúca zástavba",E617="prístupový pás",E617="malý zvyšok"),0,IF(B617&gt;=2000,INT(B617/300),MIN(4,MAX(1,INT(B617/300)))))</f>
        <v>7</v>
      </c>
    </row>
    <row r="618" customFormat="false" ht="15" hidden="false" customHeight="false" outlineLevel="0" collapsed="false">
      <c r="A618" s="6" t="s">
        <v>743</v>
      </c>
      <c r="B618" s="11" t="n">
        <v>540</v>
      </c>
      <c r="C618" s="16" t="n">
        <v>13.6</v>
      </c>
      <c r="D618" s="16" t="n">
        <v>42.8</v>
      </c>
      <c r="E618" s="6" t="s">
        <v>147</v>
      </c>
      <c r="F618" s="6" t="s">
        <v>108</v>
      </c>
      <c r="G618" s="6"/>
      <c r="H618" s="11" t="n">
        <v>6</v>
      </c>
      <c r="I618" s="15" t="n">
        <f aca="false">IF(B618&gt;0,MIN(1,H618/B618),0)</f>
        <v>0.0111111111111111</v>
      </c>
      <c r="J618" s="6" t="n">
        <f aca="false">IF(OR(E618="cesta",E618="vodný tok",E618="existujúca zástavba",E618="prístupový pás",E618="malý zvyšok"),0,IF(B618&gt;=2000,ROUND(B618/850,0),IF(E618="úzky pás (8–9 m)",0.5,1)))</f>
        <v>1</v>
      </c>
      <c r="K618" s="6" t="n">
        <f aca="false">IF(OR(G618="park + MŠ",G618="vreckový park / retencia"),0,J618)</f>
        <v>1</v>
      </c>
      <c r="L618" s="6" t="n">
        <f aca="false">IF(G618&lt;&gt;"",0,IF(E618="úzky pás (8–9 m)",1,IF(AND(OR(E618="rodinný dom",E618="veľká parcela"),B618&gt;=1100,C618&gt;=22),MAX(2,J618),J618)))</f>
        <v>1</v>
      </c>
      <c r="M618" s="6" t="n">
        <f aca="false">IF(OR(E618="cesta",E618="vodný tok",E618="existujúca zástavba",E618="prístupový pás",E618="malý zvyšok"),0,IF(B618&gt;=2000,INT(B618/300),MIN(4,MAX(1,INT(B618/300)))))</f>
        <v>1</v>
      </c>
    </row>
    <row r="619" customFormat="false" ht="15" hidden="false" customHeight="false" outlineLevel="0" collapsed="false">
      <c r="A619" s="13" t="s">
        <v>744</v>
      </c>
      <c r="B619" s="14" t="n">
        <f aca="false">SUM(B2:B618)</f>
        <v>391618</v>
      </c>
      <c r="H619" s="14" t="n">
        <f aca="false">SUM(H2:H618)</f>
        <v>16583</v>
      </c>
      <c r="J619" s="14" t="n">
        <f aca="false">SUM(J2:J618)</f>
        <v>466.5</v>
      </c>
      <c r="K619" s="14" t="n">
        <f aca="false">SUM(K2:K618)</f>
        <v>447</v>
      </c>
      <c r="L619" s="14" t="n">
        <f aca="false">SUM(L2:L618)</f>
        <v>478</v>
      </c>
      <c r="M619" s="14" t="n">
        <f aca="false">SUM(M2:M618)</f>
        <v>803</v>
      </c>
    </row>
    <row r="621" customFormat="false" ht="15" hidden="false" customHeight="false" outlineLevel="0" collapsed="false">
      <c r="A621" s="13" t="s">
        <v>745</v>
      </c>
    </row>
    <row r="622" customFormat="false" ht="15" hidden="false" customHeight="false" outlineLevel="0" collapsed="false">
      <c r="A622" s="17" t="s">
        <v>746</v>
      </c>
    </row>
    <row r="623" customFormat="false" ht="15" hidden="false" customHeight="false" outlineLevel="0" collapsed="false">
      <c r="A623" s="17" t="s">
        <v>747</v>
      </c>
    </row>
    <row r="624" customFormat="false" ht="15" hidden="false" customHeight="false" outlineLevel="0" collapsed="false">
      <c r="A624" s="17" t="s">
        <v>748</v>
      </c>
    </row>
    <row r="625" customFormat="false" ht="15" hidden="false" customHeight="false" outlineLevel="0" collapsed="false">
      <c r="A625" s="17" t="s">
        <v>749</v>
      </c>
    </row>
    <row r="626" customFormat="false" ht="15" hidden="false" customHeight="false" outlineLevel="0" collapsed="false">
      <c r="A626" s="17" t="s">
        <v>750</v>
      </c>
    </row>
    <row r="627" customFormat="false" ht="15" hidden="false" customHeight="false" outlineLevel="0" collapsed="false">
      <c r="A627" s="17" t="s">
        <v>751</v>
      </c>
    </row>
    <row r="628" customFormat="false" ht="15" hidden="false" customHeight="false" outlineLevel="0" collapsed="false">
      <c r="A628" s="17" t="s">
        <v>752</v>
      </c>
    </row>
  </sheetData>
  <autoFilter ref="A1:M61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8"/>
  </cols>
  <sheetData>
    <row r="1" customFormat="false" ht="35.05" hidden="false" customHeight="false" outlineLevel="0" collapsed="false">
      <c r="A1" s="5" t="s">
        <v>753</v>
      </c>
      <c r="B1" s="5" t="s">
        <v>754</v>
      </c>
      <c r="C1" s="5" t="s">
        <v>755</v>
      </c>
      <c r="D1" s="5" t="s">
        <v>97</v>
      </c>
      <c r="E1" s="5" t="s">
        <v>756</v>
      </c>
      <c r="F1" s="5" t="s">
        <v>757</v>
      </c>
      <c r="G1" s="5" t="s">
        <v>758</v>
      </c>
      <c r="H1" s="5" t="s">
        <v>759</v>
      </c>
    </row>
    <row r="2" customFormat="false" ht="15" hidden="false" customHeight="false" outlineLevel="0" collapsed="false">
      <c r="A2" s="6" t="s">
        <v>591</v>
      </c>
      <c r="B2" s="6" t="s">
        <v>242</v>
      </c>
      <c r="C2" s="11" t="n">
        <v>8988</v>
      </c>
      <c r="D2" s="11" t="n">
        <v>680</v>
      </c>
      <c r="E2" s="16" t="n">
        <v>13.2</v>
      </c>
      <c r="F2" s="18" t="n">
        <f aca="false">Predpoklady!$B$14</f>
        <v>11</v>
      </c>
      <c r="G2" s="16" t="n">
        <f aca="false">IF(E2&gt;=F2,0,F2-E2)</f>
        <v>0</v>
      </c>
      <c r="H2" s="11" t="n">
        <f aca="false">G2*D2</f>
        <v>0</v>
      </c>
    </row>
    <row r="3" customFormat="false" ht="15" hidden="false" customHeight="false" outlineLevel="0" collapsed="false">
      <c r="A3" s="6" t="s">
        <v>589</v>
      </c>
      <c r="B3" s="6" t="s">
        <v>242</v>
      </c>
      <c r="C3" s="11" t="n">
        <v>6718</v>
      </c>
      <c r="D3" s="11" t="n">
        <v>476</v>
      </c>
      <c r="E3" s="16" t="n">
        <v>14.1</v>
      </c>
      <c r="F3" s="18" t="n">
        <f aca="false">Predpoklady!$B$14</f>
        <v>11</v>
      </c>
      <c r="G3" s="16" t="n">
        <f aca="false">IF(E3&gt;=F3,0,F3-E3)</f>
        <v>0</v>
      </c>
      <c r="H3" s="11" t="n">
        <f aca="false">G3*D3</f>
        <v>0</v>
      </c>
    </row>
    <row r="4" customFormat="false" ht="15" hidden="false" customHeight="false" outlineLevel="0" collapsed="false">
      <c r="A4" s="6" t="s">
        <v>281</v>
      </c>
      <c r="B4" s="6" t="s">
        <v>242</v>
      </c>
      <c r="C4" s="11" t="n">
        <v>3715</v>
      </c>
      <c r="D4" s="11" t="n">
        <v>470</v>
      </c>
      <c r="E4" s="16" t="n">
        <v>7.9</v>
      </c>
      <c r="F4" s="18" t="n">
        <f aca="false">Predpoklady!$B$14</f>
        <v>11</v>
      </c>
      <c r="G4" s="16" t="n">
        <f aca="false">IF(E4&gt;=F4,0,F4-E4)</f>
        <v>3.1</v>
      </c>
      <c r="H4" s="11" t="n">
        <f aca="false">G4*D4</f>
        <v>1457</v>
      </c>
    </row>
    <row r="5" customFormat="false" ht="15" hidden="false" customHeight="false" outlineLevel="0" collapsed="false">
      <c r="A5" s="6" t="s">
        <v>492</v>
      </c>
      <c r="B5" s="6" t="s">
        <v>242</v>
      </c>
      <c r="C5" s="11" t="n">
        <v>2806</v>
      </c>
      <c r="D5" s="11" t="n">
        <v>356</v>
      </c>
      <c r="E5" s="16" t="n">
        <v>7.9</v>
      </c>
      <c r="F5" s="18" t="n">
        <f aca="false">Predpoklady!$B$14</f>
        <v>11</v>
      </c>
      <c r="G5" s="16" t="n">
        <f aca="false">IF(E5&gt;=F5,0,F5-E5)</f>
        <v>3.1</v>
      </c>
      <c r="H5" s="11" t="n">
        <f aca="false">G5*D5</f>
        <v>1103.6</v>
      </c>
    </row>
    <row r="6" customFormat="false" ht="15" hidden="false" customHeight="false" outlineLevel="0" collapsed="false">
      <c r="A6" s="6" t="s">
        <v>720</v>
      </c>
      <c r="B6" s="6" t="s">
        <v>242</v>
      </c>
      <c r="C6" s="11" t="n">
        <v>1564</v>
      </c>
      <c r="D6" s="11" t="n">
        <v>205</v>
      </c>
      <c r="E6" s="16" t="n">
        <v>7.6</v>
      </c>
      <c r="F6" s="18" t="n">
        <f aca="false">Predpoklady!$B$14</f>
        <v>11</v>
      </c>
      <c r="G6" s="16" t="n">
        <f aca="false">IF(E6&gt;=F6,0,F6-E6)</f>
        <v>3.4</v>
      </c>
      <c r="H6" s="11" t="n">
        <f aca="false">G6*D6</f>
        <v>697</v>
      </c>
    </row>
    <row r="7" customFormat="false" ht="15" hidden="false" customHeight="false" outlineLevel="0" collapsed="false">
      <c r="A7" s="6" t="s">
        <v>241</v>
      </c>
      <c r="B7" s="6" t="s">
        <v>242</v>
      </c>
      <c r="C7" s="11" t="n">
        <v>1563</v>
      </c>
      <c r="D7" s="11" t="n">
        <v>180</v>
      </c>
      <c r="E7" s="16" t="n">
        <v>8.7</v>
      </c>
      <c r="F7" s="18" t="n">
        <f aca="false">Predpoklady!$B$14</f>
        <v>11</v>
      </c>
      <c r="G7" s="16" t="n">
        <f aca="false">IF(E7&gt;=F7,0,F7-E7)</f>
        <v>2.3</v>
      </c>
      <c r="H7" s="11" t="n">
        <f aca="false">G7*D7</f>
        <v>414</v>
      </c>
    </row>
    <row r="8" customFormat="false" ht="15" hidden="false" customHeight="false" outlineLevel="0" collapsed="false">
      <c r="A8" s="6" t="s">
        <v>276</v>
      </c>
      <c r="B8" s="6" t="s">
        <v>242</v>
      </c>
      <c r="C8" s="11" t="n">
        <v>1286</v>
      </c>
      <c r="D8" s="11" t="n">
        <v>192</v>
      </c>
      <c r="E8" s="16" t="n">
        <v>6.7</v>
      </c>
      <c r="F8" s="18" t="n">
        <f aca="false">Predpoklady!$B$14</f>
        <v>11</v>
      </c>
      <c r="G8" s="16" t="n">
        <f aca="false">IF(E8&gt;=F8,0,F8-E8)</f>
        <v>4.3</v>
      </c>
      <c r="H8" s="11" t="n">
        <f aca="false">G8*D8</f>
        <v>825.6</v>
      </c>
    </row>
    <row r="9" customFormat="false" ht="15" hidden="false" customHeight="false" outlineLevel="0" collapsed="false">
      <c r="A9" s="6" t="s">
        <v>727</v>
      </c>
      <c r="B9" s="6" t="s">
        <v>242</v>
      </c>
      <c r="C9" s="11" t="n">
        <v>902</v>
      </c>
      <c r="D9" s="11" t="n">
        <v>119</v>
      </c>
      <c r="E9" s="16" t="n">
        <v>7.6</v>
      </c>
      <c r="F9" s="18" t="n">
        <f aca="false">Predpoklady!$B$14</f>
        <v>11</v>
      </c>
      <c r="G9" s="16" t="n">
        <f aca="false">IF(E9&gt;=F9,0,F9-E9)</f>
        <v>3.4</v>
      </c>
      <c r="H9" s="11" t="n">
        <f aca="false">G9*D9</f>
        <v>404.6</v>
      </c>
    </row>
    <row r="10" customFormat="false" ht="15" hidden="false" customHeight="false" outlineLevel="0" collapsed="false">
      <c r="A10" s="6" t="s">
        <v>719</v>
      </c>
      <c r="B10" s="6" t="s">
        <v>242</v>
      </c>
      <c r="C10" s="11" t="n">
        <v>798</v>
      </c>
      <c r="D10" s="11" t="n">
        <v>78</v>
      </c>
      <c r="E10" s="16" t="n">
        <v>10.2</v>
      </c>
      <c r="F10" s="18" t="n">
        <f aca="false">Predpoklady!$B$14</f>
        <v>11</v>
      </c>
      <c r="G10" s="16" t="n">
        <f aca="false">IF(E10&gt;=F10,0,F10-E10)</f>
        <v>0.800000000000001</v>
      </c>
      <c r="H10" s="11" t="n">
        <f aca="false">G10*D10</f>
        <v>62.4000000000001</v>
      </c>
    </row>
    <row r="11" customFormat="false" ht="15" hidden="false" customHeight="false" outlineLevel="0" collapsed="false">
      <c r="A11" s="6" t="s">
        <v>455</v>
      </c>
      <c r="B11" s="6" t="s">
        <v>242</v>
      </c>
      <c r="C11" s="11" t="n">
        <v>384</v>
      </c>
      <c r="D11" s="11" t="n">
        <v>73</v>
      </c>
      <c r="E11" s="16" t="n">
        <v>5.3</v>
      </c>
      <c r="F11" s="18" t="n">
        <f aca="false">Predpoklady!$B$14</f>
        <v>11</v>
      </c>
      <c r="G11" s="16" t="n">
        <f aca="false">IF(E11&gt;=F11,0,F11-E11)</f>
        <v>5.7</v>
      </c>
      <c r="H11" s="11" t="n">
        <f aca="false">G11*D11</f>
        <v>416.1</v>
      </c>
    </row>
    <row r="12" customFormat="false" ht="15" hidden="false" customHeight="false" outlineLevel="0" collapsed="false">
      <c r="A12" s="6" t="s">
        <v>319</v>
      </c>
      <c r="B12" s="6" t="s">
        <v>242</v>
      </c>
      <c r="C12" s="11" t="n">
        <v>200</v>
      </c>
      <c r="D12" s="11" t="n">
        <v>38</v>
      </c>
      <c r="E12" s="16" t="n">
        <v>5.3</v>
      </c>
      <c r="F12" s="18" t="n">
        <f aca="false">Predpoklady!$B$14</f>
        <v>11</v>
      </c>
      <c r="G12" s="16" t="n">
        <f aca="false">IF(E12&gt;=F12,0,F12-E12)</f>
        <v>5.7</v>
      </c>
      <c r="H12" s="11" t="n">
        <f aca="false">G12*D12</f>
        <v>216.6</v>
      </c>
    </row>
    <row r="13" customFormat="false" ht="15" hidden="false" customHeight="false" outlineLevel="0" collapsed="false">
      <c r="A13" s="6" t="s">
        <v>386</v>
      </c>
      <c r="B13" s="6" t="s">
        <v>760</v>
      </c>
      <c r="C13" s="11" t="n">
        <v>2020</v>
      </c>
      <c r="D13" s="11" t="n">
        <v>357</v>
      </c>
      <c r="E13" s="16" t="n">
        <v>5.7</v>
      </c>
      <c r="F13" s="18" t="n">
        <f aca="false">Predpoklady!$B$13</f>
        <v>9</v>
      </c>
      <c r="G13" s="16" t="n">
        <f aca="false">IF(E13&gt;=F13,0,F13-E13)</f>
        <v>3.3</v>
      </c>
      <c r="H13" s="11" t="n">
        <f aca="false">G13*D13</f>
        <v>1178.1</v>
      </c>
    </row>
    <row r="14" customFormat="false" ht="15" hidden="false" customHeight="false" outlineLevel="0" collapsed="false">
      <c r="A14" s="6" t="s">
        <v>530</v>
      </c>
      <c r="B14" s="6" t="s">
        <v>760</v>
      </c>
      <c r="C14" s="11" t="n">
        <v>1817</v>
      </c>
      <c r="D14" s="11" t="n">
        <v>335</v>
      </c>
      <c r="E14" s="16" t="n">
        <v>5.4</v>
      </c>
      <c r="F14" s="18" t="n">
        <f aca="false">Predpoklady!$B$13</f>
        <v>9</v>
      </c>
      <c r="G14" s="16" t="n">
        <f aca="false">IF(E14&gt;=F14,0,F14-E14)</f>
        <v>3.6</v>
      </c>
      <c r="H14" s="11" t="n">
        <f aca="false">G14*D14</f>
        <v>1206</v>
      </c>
    </row>
    <row r="15" customFormat="false" ht="15" hidden="false" customHeight="false" outlineLevel="0" collapsed="false">
      <c r="A15" s="6" t="s">
        <v>558</v>
      </c>
      <c r="B15" s="6" t="s">
        <v>760</v>
      </c>
      <c r="C15" s="11" t="n">
        <v>1665</v>
      </c>
      <c r="D15" s="11" t="n">
        <v>308</v>
      </c>
      <c r="E15" s="16" t="n">
        <v>5.4</v>
      </c>
      <c r="F15" s="18" t="n">
        <f aca="false">Predpoklady!$B$13</f>
        <v>9</v>
      </c>
      <c r="G15" s="16" t="n">
        <f aca="false">IF(E15&gt;=F15,0,F15-E15)</f>
        <v>3.6</v>
      </c>
      <c r="H15" s="11" t="n">
        <f aca="false">G15*D15</f>
        <v>1108.8</v>
      </c>
    </row>
    <row r="16" customFormat="false" ht="15" hidden="false" customHeight="false" outlineLevel="0" collapsed="false">
      <c r="A16" s="6" t="s">
        <v>338</v>
      </c>
      <c r="B16" s="6" t="s">
        <v>760</v>
      </c>
      <c r="C16" s="11" t="n">
        <v>1473</v>
      </c>
      <c r="D16" s="11" t="n">
        <v>270</v>
      </c>
      <c r="E16" s="16" t="n">
        <v>5.4</v>
      </c>
      <c r="F16" s="18" t="n">
        <f aca="false">Predpoklady!$B$13</f>
        <v>9</v>
      </c>
      <c r="G16" s="16" t="n">
        <f aca="false">IF(E16&gt;=F16,0,F16-E16)</f>
        <v>3.6</v>
      </c>
      <c r="H16" s="11" t="n">
        <f aca="false">G16*D16</f>
        <v>972</v>
      </c>
    </row>
    <row r="17" customFormat="false" ht="15" hidden="false" customHeight="false" outlineLevel="0" collapsed="false">
      <c r="A17" s="6" t="s">
        <v>590</v>
      </c>
      <c r="B17" s="6" t="s">
        <v>760</v>
      </c>
      <c r="C17" s="11" t="n">
        <v>1466</v>
      </c>
      <c r="D17" s="11" t="n">
        <v>270</v>
      </c>
      <c r="E17" s="16" t="n">
        <v>5.4</v>
      </c>
      <c r="F17" s="18" t="n">
        <f aca="false">Predpoklady!$B$13</f>
        <v>9</v>
      </c>
      <c r="G17" s="16" t="n">
        <f aca="false">IF(E17&gt;=F17,0,F17-E17)</f>
        <v>3.6</v>
      </c>
      <c r="H17" s="11" t="n">
        <f aca="false">G17*D17</f>
        <v>972</v>
      </c>
    </row>
    <row r="18" customFormat="false" ht="15" hidden="false" customHeight="false" outlineLevel="0" collapsed="false">
      <c r="A18" s="6" t="s">
        <v>622</v>
      </c>
      <c r="B18" s="6" t="s">
        <v>760</v>
      </c>
      <c r="C18" s="11" t="n">
        <v>1197</v>
      </c>
      <c r="D18" s="11" t="n">
        <v>220</v>
      </c>
      <c r="E18" s="16" t="n">
        <v>5.5</v>
      </c>
      <c r="F18" s="18" t="n">
        <f aca="false">Predpoklady!$B$13</f>
        <v>9</v>
      </c>
      <c r="G18" s="16" t="n">
        <f aca="false">IF(E18&gt;=F18,0,F18-E18)</f>
        <v>3.5</v>
      </c>
      <c r="H18" s="11" t="n">
        <f aca="false">G18*D18</f>
        <v>770</v>
      </c>
    </row>
    <row r="19" customFormat="false" ht="15" hidden="false" customHeight="false" outlineLevel="0" collapsed="false">
      <c r="A19" s="6" t="s">
        <v>363</v>
      </c>
      <c r="B19" s="6" t="s">
        <v>760</v>
      </c>
      <c r="C19" s="11" t="n">
        <v>1070</v>
      </c>
      <c r="D19" s="11" t="n">
        <v>197</v>
      </c>
      <c r="E19" s="16" t="n">
        <v>5.4</v>
      </c>
      <c r="F19" s="18" t="n">
        <f aca="false">Predpoklady!$B$13</f>
        <v>9</v>
      </c>
      <c r="G19" s="16" t="n">
        <f aca="false">IF(E19&gt;=F19,0,F19-E19)</f>
        <v>3.6</v>
      </c>
      <c r="H19" s="11" t="n">
        <f aca="false">G19*D19</f>
        <v>709.2</v>
      </c>
    </row>
    <row r="20" customFormat="false" ht="15" hidden="false" customHeight="false" outlineLevel="0" collapsed="false">
      <c r="A20" s="6" t="s">
        <v>454</v>
      </c>
      <c r="B20" s="6" t="s">
        <v>760</v>
      </c>
      <c r="C20" s="11" t="n">
        <v>1043</v>
      </c>
      <c r="D20" s="11" t="n">
        <v>179</v>
      </c>
      <c r="E20" s="16" t="n">
        <v>5.8</v>
      </c>
      <c r="F20" s="18" t="n">
        <f aca="false">Predpoklady!$B$13</f>
        <v>9</v>
      </c>
      <c r="G20" s="16" t="n">
        <f aca="false">IF(E20&gt;=F20,0,F20-E20)</f>
        <v>3.2</v>
      </c>
      <c r="H20" s="11" t="n">
        <f aca="false">G20*D20</f>
        <v>572.8</v>
      </c>
    </row>
    <row r="21" customFormat="false" ht="15" hidden="false" customHeight="false" outlineLevel="0" collapsed="false">
      <c r="A21" s="6" t="s">
        <v>653</v>
      </c>
      <c r="B21" s="6" t="s">
        <v>760</v>
      </c>
      <c r="C21" s="11" t="n">
        <v>893</v>
      </c>
      <c r="D21" s="11" t="n">
        <v>139</v>
      </c>
      <c r="E21" s="16" t="n">
        <v>6.4</v>
      </c>
      <c r="F21" s="18" t="n">
        <f aca="false">Predpoklady!$B$13</f>
        <v>9</v>
      </c>
      <c r="G21" s="16" t="n">
        <f aca="false">IF(E21&gt;=F21,0,F21-E21)</f>
        <v>2.6</v>
      </c>
      <c r="H21" s="11" t="n">
        <f aca="false">G21*D21</f>
        <v>361.4</v>
      </c>
    </row>
    <row r="22" customFormat="false" ht="15" hidden="false" customHeight="false" outlineLevel="0" collapsed="false">
      <c r="A22" s="6" t="s">
        <v>654</v>
      </c>
      <c r="B22" s="6" t="s">
        <v>760</v>
      </c>
      <c r="C22" s="11" t="n">
        <v>881</v>
      </c>
      <c r="D22" s="11" t="n">
        <v>165</v>
      </c>
      <c r="E22" s="16" t="n">
        <v>5.3</v>
      </c>
      <c r="F22" s="18" t="n">
        <f aca="false">Predpoklady!$B$13</f>
        <v>9</v>
      </c>
      <c r="G22" s="16" t="n">
        <f aca="false">IF(E22&gt;=F22,0,F22-E22)</f>
        <v>3.7</v>
      </c>
      <c r="H22" s="11" t="n">
        <f aca="false">G22*D22</f>
        <v>610.5</v>
      </c>
    </row>
    <row r="23" customFormat="false" ht="15" hidden="false" customHeight="false" outlineLevel="0" collapsed="false">
      <c r="A23" s="6" t="s">
        <v>693</v>
      </c>
      <c r="B23" s="6" t="s">
        <v>760</v>
      </c>
      <c r="C23" s="11" t="n">
        <v>670</v>
      </c>
      <c r="D23" s="11" t="n">
        <v>122</v>
      </c>
      <c r="E23" s="16" t="n">
        <v>5.5</v>
      </c>
      <c r="F23" s="18" t="n">
        <f aca="false">Predpoklady!$B$13</f>
        <v>9</v>
      </c>
      <c r="G23" s="16" t="n">
        <f aca="false">IF(E23&gt;=F23,0,F23-E23)</f>
        <v>3.5</v>
      </c>
      <c r="H23" s="11" t="n">
        <f aca="false">G23*D23</f>
        <v>427</v>
      </c>
    </row>
    <row r="24" customFormat="false" ht="15" hidden="false" customHeight="false" outlineLevel="0" collapsed="false">
      <c r="A24" s="6" t="s">
        <v>296</v>
      </c>
      <c r="B24" s="6" t="s">
        <v>760</v>
      </c>
      <c r="C24" s="11" t="n">
        <v>584</v>
      </c>
      <c r="D24" s="11" t="n">
        <v>114</v>
      </c>
      <c r="E24" s="16" t="n">
        <v>5.1</v>
      </c>
      <c r="F24" s="18" t="n">
        <f aca="false">Predpoklady!$B$13</f>
        <v>9</v>
      </c>
      <c r="G24" s="16" t="n">
        <f aca="false">IF(E24&gt;=F24,0,F24-E24)</f>
        <v>3.9</v>
      </c>
      <c r="H24" s="11" t="n">
        <f aca="false">G24*D24</f>
        <v>444.6</v>
      </c>
    </row>
    <row r="25" customFormat="false" ht="15" hidden="false" customHeight="false" outlineLevel="0" collapsed="false">
      <c r="A25" s="6" t="s">
        <v>297</v>
      </c>
      <c r="B25" s="6" t="s">
        <v>760</v>
      </c>
      <c r="C25" s="11" t="n">
        <v>555</v>
      </c>
      <c r="D25" s="11" t="n">
        <v>110</v>
      </c>
      <c r="E25" s="16" t="n">
        <v>5.1</v>
      </c>
      <c r="F25" s="18" t="n">
        <f aca="false">Predpoklady!$B$13</f>
        <v>9</v>
      </c>
      <c r="G25" s="16" t="n">
        <f aca="false">IF(E25&gt;=F25,0,F25-E25)</f>
        <v>3.9</v>
      </c>
      <c r="H25" s="11" t="n">
        <f aca="false">G25*D25</f>
        <v>429</v>
      </c>
    </row>
    <row r="26" customFormat="false" ht="15" hidden="false" customHeight="false" outlineLevel="0" collapsed="false">
      <c r="A26" s="6" t="s">
        <v>623</v>
      </c>
      <c r="B26" s="6" t="s">
        <v>760</v>
      </c>
      <c r="C26" s="11" t="n">
        <v>517</v>
      </c>
      <c r="D26" s="11" t="n">
        <v>97</v>
      </c>
      <c r="E26" s="16" t="n">
        <v>5.3</v>
      </c>
      <c r="F26" s="18" t="n">
        <f aca="false">Predpoklady!$B$13</f>
        <v>9</v>
      </c>
      <c r="G26" s="16" t="n">
        <f aca="false">IF(E26&gt;=F26,0,F26-E26)</f>
        <v>3.7</v>
      </c>
      <c r="H26" s="11" t="n">
        <f aca="false">G26*D26</f>
        <v>358.9</v>
      </c>
    </row>
    <row r="27" customFormat="false" ht="15" hidden="false" customHeight="false" outlineLevel="0" collapsed="false">
      <c r="A27" s="6" t="s">
        <v>378</v>
      </c>
      <c r="B27" s="6" t="s">
        <v>760</v>
      </c>
      <c r="C27" s="11" t="n">
        <v>485</v>
      </c>
      <c r="D27" s="11" t="n">
        <v>77</v>
      </c>
      <c r="E27" s="16" t="n">
        <v>6.3</v>
      </c>
      <c r="F27" s="18" t="n">
        <f aca="false">Predpoklady!$B$13</f>
        <v>9</v>
      </c>
      <c r="G27" s="16" t="n">
        <f aca="false">IF(E27&gt;=F27,0,F27-E27)</f>
        <v>2.7</v>
      </c>
      <c r="H27" s="11" t="n">
        <f aca="false">G27*D27</f>
        <v>207.9</v>
      </c>
    </row>
    <row r="28" customFormat="false" ht="15" hidden="false" customHeight="false" outlineLevel="0" collapsed="false">
      <c r="A28" s="6" t="s">
        <v>313</v>
      </c>
      <c r="B28" s="6" t="s">
        <v>760</v>
      </c>
      <c r="C28" s="11" t="n">
        <v>448</v>
      </c>
      <c r="D28" s="11" t="n">
        <v>90</v>
      </c>
      <c r="E28" s="16" t="n">
        <v>5</v>
      </c>
      <c r="F28" s="18" t="n">
        <f aca="false">Predpoklady!$B$13</f>
        <v>9</v>
      </c>
      <c r="G28" s="16" t="n">
        <f aca="false">IF(E28&gt;=F28,0,F28-E28)</f>
        <v>4</v>
      </c>
      <c r="H28" s="11" t="n">
        <f aca="false">G28*D28</f>
        <v>360</v>
      </c>
    </row>
    <row r="29" customFormat="false" ht="15" hidden="false" customHeight="false" outlineLevel="0" collapsed="false">
      <c r="A29" s="6" t="s">
        <v>279</v>
      </c>
      <c r="B29" s="6" t="s">
        <v>760</v>
      </c>
      <c r="C29" s="11" t="n">
        <v>443</v>
      </c>
      <c r="D29" s="11" t="n">
        <v>78</v>
      </c>
      <c r="E29" s="16" t="n">
        <v>5.7</v>
      </c>
      <c r="F29" s="18" t="n">
        <f aca="false">Predpoklady!$B$13</f>
        <v>9</v>
      </c>
      <c r="G29" s="16" t="n">
        <f aca="false">IF(E29&gt;=F29,0,F29-E29)</f>
        <v>3.3</v>
      </c>
      <c r="H29" s="11" t="n">
        <f aca="false">G29*D29</f>
        <v>257.4</v>
      </c>
    </row>
    <row r="30" customFormat="false" ht="15" hidden="false" customHeight="false" outlineLevel="0" collapsed="false">
      <c r="A30" s="6" t="s">
        <v>278</v>
      </c>
      <c r="B30" s="6" t="s">
        <v>760</v>
      </c>
      <c r="C30" s="11" t="n">
        <v>372</v>
      </c>
      <c r="D30" s="11" t="n">
        <v>70</v>
      </c>
      <c r="E30" s="16" t="n">
        <v>5.3</v>
      </c>
      <c r="F30" s="18" t="n">
        <f aca="false">Predpoklady!$B$13</f>
        <v>9</v>
      </c>
      <c r="G30" s="16" t="n">
        <f aca="false">IF(E30&gt;=F30,0,F30-E30)</f>
        <v>3.7</v>
      </c>
      <c r="H30" s="11" t="n">
        <f aca="false">G30*D30</f>
        <v>259</v>
      </c>
    </row>
    <row r="31" customFormat="false" ht="15" hidden="false" customHeight="false" outlineLevel="0" collapsed="false">
      <c r="A31" s="6" t="s">
        <v>592</v>
      </c>
      <c r="B31" s="6" t="s">
        <v>760</v>
      </c>
      <c r="C31" s="11" t="n">
        <v>321</v>
      </c>
      <c r="D31" s="11" t="n">
        <v>63</v>
      </c>
      <c r="E31" s="16" t="n">
        <v>5.1</v>
      </c>
      <c r="F31" s="18" t="n">
        <f aca="false">Predpoklady!$B$13</f>
        <v>9</v>
      </c>
      <c r="G31" s="16" t="n">
        <f aca="false">IF(E31&gt;=F31,0,F31-E31)</f>
        <v>3.9</v>
      </c>
      <c r="H31" s="11" t="n">
        <f aca="false">G31*D31</f>
        <v>245.7</v>
      </c>
    </row>
    <row r="32" customFormat="false" ht="15" hidden="false" customHeight="false" outlineLevel="0" collapsed="false">
      <c r="A32" s="6" t="s">
        <v>387</v>
      </c>
      <c r="B32" s="6" t="s">
        <v>175</v>
      </c>
      <c r="C32" s="11" t="n">
        <v>286</v>
      </c>
      <c r="D32" s="11" t="n">
        <v>72</v>
      </c>
      <c r="E32" s="16" t="n">
        <v>4</v>
      </c>
      <c r="F32" s="18" t="n">
        <f aca="false">Predpoklady!$B$13</f>
        <v>9</v>
      </c>
      <c r="G32" s="16" t="n">
        <f aca="false">IF(E32&gt;=F32,0,F32-E32)</f>
        <v>5</v>
      </c>
      <c r="H32" s="11" t="n">
        <f aca="false">G32*D32</f>
        <v>360</v>
      </c>
    </row>
    <row r="33" customFormat="false" ht="15" hidden="false" customHeight="false" outlineLevel="0" collapsed="false">
      <c r="A33" s="6" t="s">
        <v>694</v>
      </c>
      <c r="B33" s="6" t="s">
        <v>760</v>
      </c>
      <c r="C33" s="11" t="n">
        <v>261</v>
      </c>
      <c r="D33" s="11" t="n">
        <v>48</v>
      </c>
      <c r="E33" s="16" t="n">
        <v>5.5</v>
      </c>
      <c r="F33" s="18" t="n">
        <f aca="false">Predpoklady!$B$13</f>
        <v>9</v>
      </c>
      <c r="G33" s="16" t="n">
        <f aca="false">IF(E33&gt;=F33,0,F33-E33)</f>
        <v>3.5</v>
      </c>
      <c r="H33" s="11" t="n">
        <f aca="false">G33*D33</f>
        <v>168</v>
      </c>
    </row>
    <row r="34" customFormat="false" ht="15" hidden="false" customHeight="false" outlineLevel="0" collapsed="false">
      <c r="A34" s="6" t="s">
        <v>559</v>
      </c>
      <c r="B34" s="6" t="s">
        <v>760</v>
      </c>
      <c r="C34" s="11" t="n">
        <v>185</v>
      </c>
      <c r="D34" s="11" t="n">
        <v>38</v>
      </c>
      <c r="E34" s="16" t="n">
        <v>4.9</v>
      </c>
      <c r="F34" s="18" t="n">
        <f aca="false">Predpoklady!$B$13</f>
        <v>9</v>
      </c>
      <c r="G34" s="16" t="n">
        <f aca="false">IF(E34&gt;=F34,0,F34-E34)</f>
        <v>4.1</v>
      </c>
      <c r="H34" s="11" t="n">
        <f aca="false">G34*D34</f>
        <v>155.8</v>
      </c>
    </row>
    <row r="35" customFormat="false" ht="15" hidden="false" customHeight="false" outlineLevel="0" collapsed="false">
      <c r="A35" s="6" t="s">
        <v>389</v>
      </c>
      <c r="B35" s="6" t="s">
        <v>175</v>
      </c>
      <c r="C35" s="11" t="n">
        <v>182</v>
      </c>
      <c r="D35" s="11" t="n">
        <v>43</v>
      </c>
      <c r="E35" s="16" t="n">
        <v>4.2</v>
      </c>
      <c r="F35" s="18" t="n">
        <f aca="false">Predpoklady!$B$13</f>
        <v>9</v>
      </c>
      <c r="G35" s="16" t="n">
        <f aca="false">IF(E35&gt;=F35,0,F35-E35)</f>
        <v>4.8</v>
      </c>
      <c r="H35" s="11" t="n">
        <f aca="false">G35*D35</f>
        <v>206.4</v>
      </c>
    </row>
    <row r="36" customFormat="false" ht="15" hidden="false" customHeight="false" outlineLevel="0" collapsed="false">
      <c r="A36" s="6" t="s">
        <v>234</v>
      </c>
      <c r="B36" s="6" t="s">
        <v>134</v>
      </c>
      <c r="C36" s="11" t="n">
        <v>59</v>
      </c>
      <c r="D36" s="11" t="n">
        <v>12</v>
      </c>
      <c r="E36" s="16" t="n">
        <v>4.9</v>
      </c>
      <c r="F36" s="18" t="n">
        <f aca="false">Predpoklady!$B$13</f>
        <v>9</v>
      </c>
      <c r="G36" s="16" t="n">
        <f aca="false">IF(E36&gt;=F36,0,F36-E36)</f>
        <v>4.1</v>
      </c>
      <c r="H36" s="11" t="n">
        <f aca="false">G36*D36</f>
        <v>49.2</v>
      </c>
    </row>
    <row r="37" customFormat="false" ht="15" hidden="false" customHeight="false" outlineLevel="0" collapsed="false">
      <c r="A37" s="6" t="s">
        <v>280</v>
      </c>
      <c r="B37" s="6" t="s">
        <v>760</v>
      </c>
      <c r="C37" s="11" t="n">
        <v>53</v>
      </c>
      <c r="D37" s="11" t="n">
        <v>14</v>
      </c>
      <c r="E37" s="16" t="n">
        <v>3.8</v>
      </c>
      <c r="F37" s="18" t="n">
        <f aca="false">Predpoklady!$B$13</f>
        <v>9</v>
      </c>
      <c r="G37" s="16" t="n">
        <f aca="false">IF(E37&gt;=F37,0,F37-E37)</f>
        <v>5.2</v>
      </c>
      <c r="H37" s="11" t="n">
        <f aca="false">G37*D37</f>
        <v>72.8</v>
      </c>
    </row>
    <row r="38" customFormat="false" ht="15" hidden="false" customHeight="false" outlineLevel="0" collapsed="false">
      <c r="A38" s="6" t="s">
        <v>228</v>
      </c>
      <c r="B38" s="6" t="s">
        <v>134</v>
      </c>
      <c r="C38" s="11" t="n">
        <v>51</v>
      </c>
      <c r="D38" s="11" t="n">
        <v>21</v>
      </c>
      <c r="E38" s="16" t="n">
        <v>2.4</v>
      </c>
      <c r="F38" s="18" t="n">
        <f aca="false">Predpoklady!$B$13</f>
        <v>9</v>
      </c>
      <c r="G38" s="16" t="n">
        <f aca="false">IF(E38&gt;=F38,0,F38-E38)</f>
        <v>6.6</v>
      </c>
      <c r="H38" s="11" t="n">
        <f aca="false">G38*D38</f>
        <v>138.6</v>
      </c>
    </row>
    <row r="39" customFormat="false" ht="15" hidden="false" customHeight="false" outlineLevel="0" collapsed="false">
      <c r="A39" s="6" t="s">
        <v>160</v>
      </c>
      <c r="B39" s="6" t="s">
        <v>760</v>
      </c>
      <c r="C39" s="11" t="n">
        <v>47</v>
      </c>
      <c r="D39" s="11" t="n">
        <v>12</v>
      </c>
      <c r="E39" s="16" t="n">
        <v>3.9</v>
      </c>
      <c r="F39" s="18" t="n">
        <f aca="false">Predpoklady!$B$13</f>
        <v>9</v>
      </c>
      <c r="G39" s="16" t="n">
        <f aca="false">IF(E39&gt;=F39,0,F39-E39)</f>
        <v>5.1</v>
      </c>
      <c r="H39" s="11" t="n">
        <f aca="false">G39*D39</f>
        <v>61.2</v>
      </c>
    </row>
    <row r="40" customFormat="false" ht="15" hidden="false" customHeight="false" outlineLevel="0" collapsed="false">
      <c r="A40" s="6" t="s">
        <v>388</v>
      </c>
      <c r="B40" s="6" t="s">
        <v>175</v>
      </c>
      <c r="C40" s="11" t="n">
        <v>45</v>
      </c>
      <c r="D40" s="11" t="n">
        <v>14</v>
      </c>
      <c r="E40" s="16" t="n">
        <v>3.2</v>
      </c>
      <c r="F40" s="18" t="n">
        <f aca="false">Predpoklady!$B$13</f>
        <v>9</v>
      </c>
      <c r="G40" s="16" t="n">
        <f aca="false">IF(E40&gt;=F40,0,F40-E40)</f>
        <v>5.8</v>
      </c>
      <c r="H40" s="11" t="n">
        <f aca="false">G40*D40</f>
        <v>81.2</v>
      </c>
    </row>
    <row r="41" customFormat="false" ht="15" hidden="false" customHeight="false" outlineLevel="0" collapsed="false">
      <c r="A41" s="6" t="s">
        <v>294</v>
      </c>
      <c r="B41" s="6" t="s">
        <v>175</v>
      </c>
      <c r="C41" s="11" t="n">
        <v>31</v>
      </c>
      <c r="D41" s="11" t="n">
        <v>8</v>
      </c>
      <c r="E41" s="16" t="n">
        <v>4</v>
      </c>
      <c r="F41" s="18" t="n">
        <f aca="false">Predpoklady!$B$13</f>
        <v>9</v>
      </c>
      <c r="G41" s="16" t="n">
        <f aca="false">IF(E41&gt;=F41,0,F41-E41)</f>
        <v>5</v>
      </c>
      <c r="H41" s="11" t="n">
        <f aca="false">G41*D41</f>
        <v>40</v>
      </c>
    </row>
    <row r="42" customFormat="false" ht="15" hidden="false" customHeight="false" outlineLevel="0" collapsed="false">
      <c r="A42" s="6" t="s">
        <v>232</v>
      </c>
      <c r="B42" s="6" t="s">
        <v>134</v>
      </c>
      <c r="C42" s="11" t="n">
        <v>19</v>
      </c>
      <c r="D42" s="11" t="n">
        <v>9</v>
      </c>
      <c r="E42" s="16" t="n">
        <v>2.2</v>
      </c>
      <c r="F42" s="18" t="n">
        <f aca="false">Predpoklady!$B$13</f>
        <v>9</v>
      </c>
      <c r="G42" s="16" t="n">
        <f aca="false">IF(E42&gt;=F42,0,F42-E42)</f>
        <v>6.8</v>
      </c>
      <c r="H42" s="11" t="n">
        <f aca="false">G42*D42</f>
        <v>61.2</v>
      </c>
    </row>
    <row r="43" customFormat="false" ht="15" hidden="false" customHeight="false" outlineLevel="0" collapsed="false">
      <c r="A43" s="6" t="s">
        <v>231</v>
      </c>
      <c r="B43" s="6" t="s">
        <v>760</v>
      </c>
      <c r="C43" s="11" t="n">
        <v>17</v>
      </c>
      <c r="D43" s="11" t="n">
        <v>5</v>
      </c>
      <c r="E43" s="16" t="n">
        <v>3.4</v>
      </c>
      <c r="F43" s="18" t="n">
        <f aca="false">Predpoklady!$B$13</f>
        <v>9</v>
      </c>
      <c r="G43" s="16" t="n">
        <f aca="false">IF(E43&gt;=F43,0,F43-E43)</f>
        <v>5.6</v>
      </c>
      <c r="H43" s="11" t="n">
        <f aca="false">G43*D43</f>
        <v>28</v>
      </c>
    </row>
    <row r="44" customFormat="false" ht="15" hidden="false" customHeight="false" outlineLevel="0" collapsed="false">
      <c r="A44" s="6" t="s">
        <v>390</v>
      </c>
      <c r="B44" s="6" t="s">
        <v>175</v>
      </c>
      <c r="C44" s="11" t="n">
        <v>3</v>
      </c>
      <c r="D44" s="11" t="n">
        <v>5</v>
      </c>
      <c r="E44" s="16" t="n">
        <v>0.8</v>
      </c>
      <c r="F44" s="18" t="n">
        <f aca="false">Predpoklady!$B$13</f>
        <v>9</v>
      </c>
      <c r="G44" s="16" t="n">
        <f aca="false">IF(E44&gt;=F44,0,F44-E44)</f>
        <v>8.2</v>
      </c>
      <c r="H44" s="11" t="n">
        <f aca="false">G44*D44</f>
        <v>41</v>
      </c>
    </row>
    <row r="45" customFormat="false" ht="15" hidden="false" customHeight="false" outlineLevel="0" collapsed="false">
      <c r="A45" s="6" t="s">
        <v>391</v>
      </c>
      <c r="B45" s="6" t="s">
        <v>175</v>
      </c>
      <c r="C45" s="11" t="n">
        <v>2</v>
      </c>
      <c r="D45" s="11" t="n">
        <v>5</v>
      </c>
      <c r="E45" s="16" t="n">
        <v>0.4</v>
      </c>
      <c r="F45" s="18" t="n">
        <f aca="false">Predpoklady!$B$13</f>
        <v>9</v>
      </c>
      <c r="G45" s="16" t="n">
        <f aca="false">IF(E45&gt;=F45,0,F45-E45)</f>
        <v>8.6</v>
      </c>
      <c r="H45" s="11" t="n">
        <f aca="false">G45*D45</f>
        <v>43</v>
      </c>
    </row>
    <row r="46" customFormat="false" ht="15" hidden="false" customHeight="false" outlineLevel="0" collapsed="false">
      <c r="A46" s="13" t="s">
        <v>744</v>
      </c>
      <c r="C46" s="14" t="n">
        <f aca="false">SUM(C2:C45)</f>
        <v>48085</v>
      </c>
      <c r="D46" s="14" t="n">
        <f aca="false">SUM(D2:D45)</f>
        <v>6434</v>
      </c>
      <c r="H46" s="14" t="n">
        <f aca="false">SUM(H2:H45)</f>
        <v>18553.6</v>
      </c>
    </row>
    <row r="48" customFormat="false" ht="15" hidden="false" customHeight="false" outlineLevel="0" collapsed="false">
      <c r="A48" s="17" t="s">
        <v>761</v>
      </c>
    </row>
    <row r="49" customFormat="false" ht="15" hidden="false" customHeight="false" outlineLevel="0" collapsed="false">
      <c r="A49" s="17" t="s">
        <v>762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22"/>
  </cols>
  <sheetData>
    <row r="1" customFormat="false" ht="23.85" hidden="false" customHeight="false" outlineLevel="0" collapsed="false">
      <c r="A1" s="5" t="s">
        <v>763</v>
      </c>
      <c r="B1" s="5" t="s">
        <v>764</v>
      </c>
      <c r="C1" s="5" t="s">
        <v>765</v>
      </c>
      <c r="D1" s="5" t="s">
        <v>766</v>
      </c>
      <c r="E1" s="5" t="s">
        <v>767</v>
      </c>
      <c r="F1" s="5" t="s">
        <v>768</v>
      </c>
    </row>
    <row r="2" customFormat="false" ht="15" hidden="false" customHeight="false" outlineLevel="0" collapsed="false">
      <c r="A2" s="6" t="n">
        <v>8</v>
      </c>
      <c r="B2" s="6" t="s">
        <v>769</v>
      </c>
      <c r="C2" s="11" t="n">
        <v>8778</v>
      </c>
      <c r="D2" s="6" t="n">
        <v>324</v>
      </c>
      <c r="E2" s="15" t="n">
        <v>0.04</v>
      </c>
      <c r="F2" s="15" t="n">
        <v>0.074</v>
      </c>
    </row>
    <row r="3" customFormat="false" ht="15" hidden="false" customHeight="false" outlineLevel="0" collapsed="false">
      <c r="A3" s="6" t="n">
        <v>9</v>
      </c>
      <c r="B3" s="6" t="s">
        <v>769</v>
      </c>
      <c r="C3" s="11" t="n">
        <v>12231</v>
      </c>
      <c r="D3" s="6" t="n">
        <v>324</v>
      </c>
      <c r="E3" s="15" t="n">
        <v>0.055</v>
      </c>
      <c r="F3" s="15" t="n">
        <v>0.103</v>
      </c>
    </row>
    <row r="4" customFormat="false" ht="15" hidden="false" customHeight="false" outlineLevel="0" collapsed="false">
      <c r="A4" s="6" t="n">
        <v>10</v>
      </c>
      <c r="B4" s="6" t="s">
        <v>769</v>
      </c>
      <c r="C4" s="11" t="n">
        <v>15712</v>
      </c>
      <c r="D4" s="6" t="n">
        <v>325</v>
      </c>
      <c r="E4" s="15" t="n">
        <v>0.071</v>
      </c>
      <c r="F4" s="15" t="n">
        <v>0.134</v>
      </c>
    </row>
    <row r="5" customFormat="false" ht="15" hidden="false" customHeight="false" outlineLevel="0" collapsed="false">
      <c r="A5" s="6" t="n">
        <v>8</v>
      </c>
      <c r="B5" s="6" t="n">
        <v>10</v>
      </c>
      <c r="C5" s="11" t="n">
        <v>11868</v>
      </c>
      <c r="D5" s="6" t="n">
        <v>414</v>
      </c>
      <c r="E5" s="15" t="n">
        <v>0.04</v>
      </c>
      <c r="F5" s="15" t="n">
        <v>0.097</v>
      </c>
    </row>
    <row r="6" customFormat="false" ht="15" hidden="false" customHeight="false" outlineLevel="0" collapsed="false">
      <c r="A6" s="13" t="n">
        <v>9</v>
      </c>
      <c r="B6" s="13" t="n">
        <v>11</v>
      </c>
      <c r="C6" s="14" t="n">
        <v>16584</v>
      </c>
      <c r="D6" s="13" t="n">
        <v>419</v>
      </c>
      <c r="E6" s="19" t="n">
        <v>0.054</v>
      </c>
      <c r="F6" s="19" t="n">
        <v>0.129</v>
      </c>
    </row>
    <row r="7" customFormat="false" ht="15" hidden="false" customHeight="false" outlineLevel="0" collapsed="false">
      <c r="A7" s="6" t="n">
        <v>10</v>
      </c>
      <c r="B7" s="6" t="n">
        <v>12</v>
      </c>
      <c r="C7" s="11" t="n">
        <v>21331</v>
      </c>
      <c r="D7" s="6" t="n">
        <v>422</v>
      </c>
      <c r="E7" s="15" t="n">
        <v>0.069</v>
      </c>
      <c r="F7" s="15" t="n">
        <v>0.162</v>
      </c>
    </row>
    <row r="9" customFormat="false" ht="15" hidden="false" customHeight="false" outlineLevel="0" collapsed="false">
      <c r="A9" s="17" t="s">
        <v>770</v>
      </c>
    </row>
    <row r="10" customFormat="false" ht="15" hidden="false" customHeight="false" outlineLevel="0" collapsed="false">
      <c r="A10" s="17" t="s">
        <v>771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22"/>
    <col collapsed="false" customWidth="true" hidden="false" outlineLevel="0" max="4" min="4" style="0" width="26"/>
    <col collapsed="false" customWidth="true" hidden="false" outlineLevel="0" max="5" min="5" style="0" width="70"/>
  </cols>
  <sheetData>
    <row r="1" customFormat="false" ht="23.85" hidden="false" customHeight="false" outlineLevel="0" collapsed="false">
      <c r="A1" s="5" t="s">
        <v>53</v>
      </c>
      <c r="B1" s="5" t="s">
        <v>57</v>
      </c>
      <c r="C1" s="5" t="s">
        <v>58</v>
      </c>
      <c r="D1" s="5" t="s">
        <v>772</v>
      </c>
      <c r="E1" s="5" t="s">
        <v>60</v>
      </c>
    </row>
    <row r="2" customFormat="false" ht="31.5" hidden="false" customHeight="true" outlineLevel="0" collapsed="false">
      <c r="A2" s="2" t="s">
        <v>773</v>
      </c>
      <c r="B2" s="2" t="s">
        <v>774</v>
      </c>
      <c r="C2" s="2" t="s">
        <v>774</v>
      </c>
      <c r="D2" s="2" t="s">
        <v>775</v>
      </c>
      <c r="E2" s="4" t="s">
        <v>776</v>
      </c>
    </row>
    <row r="3" customFormat="false" ht="31.5" hidden="false" customHeight="true" outlineLevel="0" collapsed="false">
      <c r="A3" s="2" t="s">
        <v>777</v>
      </c>
      <c r="B3" s="2" t="s">
        <v>778</v>
      </c>
      <c r="C3" s="2" t="s">
        <v>779</v>
      </c>
      <c r="D3" s="2" t="s">
        <v>780</v>
      </c>
      <c r="E3" s="4" t="s">
        <v>781</v>
      </c>
    </row>
    <row r="4" customFormat="false" ht="31.5" hidden="false" customHeight="true" outlineLevel="0" collapsed="false">
      <c r="A4" s="2" t="s">
        <v>63</v>
      </c>
      <c r="B4" s="2" t="s">
        <v>782</v>
      </c>
      <c r="C4" s="2" t="s">
        <v>783</v>
      </c>
      <c r="D4" s="2" t="s">
        <v>784</v>
      </c>
      <c r="E4" s="4"/>
    </row>
    <row r="5" customFormat="false" ht="31.5" hidden="false" customHeight="true" outlineLevel="0" collapsed="false">
      <c r="A5" s="2" t="s">
        <v>785</v>
      </c>
      <c r="B5" s="2" t="s">
        <v>786</v>
      </c>
      <c r="C5" s="2" t="s">
        <v>787</v>
      </c>
      <c r="D5" s="2" t="s">
        <v>788</v>
      </c>
      <c r="E5" s="4" t="s">
        <v>789</v>
      </c>
    </row>
    <row r="6" customFormat="false" ht="31.5" hidden="false" customHeight="true" outlineLevel="0" collapsed="false">
      <c r="A6" s="2" t="s">
        <v>790</v>
      </c>
      <c r="B6" s="2" t="s">
        <v>791</v>
      </c>
      <c r="C6" s="2" t="s">
        <v>792</v>
      </c>
      <c r="D6" s="2" t="s">
        <v>793</v>
      </c>
      <c r="E6" s="4" t="s">
        <v>794</v>
      </c>
    </row>
    <row r="7" customFormat="false" ht="31.5" hidden="false" customHeight="true" outlineLevel="0" collapsed="false">
      <c r="A7" s="2" t="s">
        <v>795</v>
      </c>
      <c r="B7" s="2" t="s">
        <v>796</v>
      </c>
      <c r="C7" s="2" t="s">
        <v>90</v>
      </c>
      <c r="D7" s="2" t="s">
        <v>797</v>
      </c>
      <c r="E7" s="4"/>
    </row>
    <row r="8" customFormat="false" ht="31.5" hidden="false" customHeight="true" outlineLevel="0" collapsed="false">
      <c r="A8" s="2" t="s">
        <v>798</v>
      </c>
      <c r="B8" s="2" t="s">
        <v>799</v>
      </c>
      <c r="C8" s="2" t="s">
        <v>800</v>
      </c>
      <c r="D8" s="2" t="s">
        <v>801</v>
      </c>
      <c r="E8" s="4" t="s">
        <v>802</v>
      </c>
    </row>
    <row r="9" customFormat="false" ht="31.5" hidden="false" customHeight="true" outlineLevel="0" collapsed="false">
      <c r="A9" s="2" t="s">
        <v>803</v>
      </c>
      <c r="B9" s="2" t="s">
        <v>804</v>
      </c>
      <c r="C9" s="2" t="s">
        <v>805</v>
      </c>
      <c r="D9" s="2" t="s">
        <v>806</v>
      </c>
      <c r="E9" s="4"/>
    </row>
    <row r="10" customFormat="false" ht="31.5" hidden="false" customHeight="true" outlineLevel="0" collapsed="false">
      <c r="A10" s="2" t="s">
        <v>807</v>
      </c>
      <c r="B10" s="2" t="s">
        <v>808</v>
      </c>
      <c r="C10" s="2" t="s">
        <v>805</v>
      </c>
      <c r="D10" s="2" t="s">
        <v>806</v>
      </c>
      <c r="E10" s="4"/>
    </row>
    <row r="11" customFormat="false" ht="31.5" hidden="false" customHeight="true" outlineLevel="0" collapsed="false">
      <c r="A11" s="2" t="s">
        <v>809</v>
      </c>
      <c r="B11" s="2" t="s">
        <v>810</v>
      </c>
      <c r="C11" s="2" t="s">
        <v>811</v>
      </c>
      <c r="D11" s="2" t="s">
        <v>812</v>
      </c>
      <c r="E11" s="4" t="s">
        <v>813</v>
      </c>
    </row>
    <row r="12" customFormat="false" ht="31.5" hidden="false" customHeight="true" outlineLevel="0" collapsed="false">
      <c r="A12" s="2" t="s">
        <v>814</v>
      </c>
      <c r="B12" s="2" t="s">
        <v>815</v>
      </c>
      <c r="C12" s="2" t="s">
        <v>792</v>
      </c>
      <c r="D12" s="2" t="s">
        <v>816</v>
      </c>
      <c r="E12" s="4" t="s">
        <v>817</v>
      </c>
    </row>
    <row r="13" customFormat="false" ht="31.5" hidden="false" customHeight="true" outlineLevel="0" collapsed="false">
      <c r="A13" s="2" t="s">
        <v>818</v>
      </c>
      <c r="B13" s="2" t="s">
        <v>819</v>
      </c>
      <c r="C13" s="2" t="s">
        <v>820</v>
      </c>
      <c r="D13" s="2" t="s">
        <v>90</v>
      </c>
      <c r="E13" s="4" t="s">
        <v>821</v>
      </c>
    </row>
    <row r="14" customFormat="false" ht="31.5" hidden="false" customHeight="true" outlineLevel="0" collapsed="false">
      <c r="A14" s="2" t="s">
        <v>822</v>
      </c>
      <c r="B14" s="2" t="s">
        <v>823</v>
      </c>
      <c r="C14" s="2" t="s">
        <v>824</v>
      </c>
      <c r="D14" s="2" t="s">
        <v>90</v>
      </c>
      <c r="E14" s="4" t="s">
        <v>825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4" min="3" style="0" width="34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5" t="s">
        <v>826</v>
      </c>
      <c r="B1" s="5" t="s">
        <v>827</v>
      </c>
      <c r="C1" s="5" t="s">
        <v>828</v>
      </c>
      <c r="D1" s="5" t="s">
        <v>829</v>
      </c>
      <c r="E1" s="5" t="s">
        <v>830</v>
      </c>
    </row>
    <row r="2" customFormat="false" ht="43.5" hidden="false" customHeight="true" outlineLevel="0" collapsed="false">
      <c r="A2" s="2" t="n">
        <v>1</v>
      </c>
      <c r="B2" s="2" t="s">
        <v>831</v>
      </c>
      <c r="C2" s="2" t="s">
        <v>832</v>
      </c>
      <c r="D2" s="2" t="s">
        <v>90</v>
      </c>
      <c r="E2" s="2" t="s">
        <v>833</v>
      </c>
    </row>
    <row r="3" customFormat="false" ht="43.5" hidden="false" customHeight="true" outlineLevel="0" collapsed="false">
      <c r="A3" s="2" t="n">
        <v>2</v>
      </c>
      <c r="B3" s="2" t="s">
        <v>834</v>
      </c>
      <c r="C3" s="2" t="s">
        <v>835</v>
      </c>
      <c r="D3" s="2" t="s">
        <v>90</v>
      </c>
      <c r="E3" s="2" t="s">
        <v>836</v>
      </c>
    </row>
    <row r="4" customFormat="false" ht="43.5" hidden="false" customHeight="true" outlineLevel="0" collapsed="false">
      <c r="A4" s="2" t="n">
        <v>3</v>
      </c>
      <c r="B4" s="2" t="s">
        <v>837</v>
      </c>
      <c r="C4" s="2" t="s">
        <v>838</v>
      </c>
      <c r="D4" s="2" t="s">
        <v>839</v>
      </c>
      <c r="E4" s="2" t="s">
        <v>836</v>
      </c>
    </row>
    <row r="5" customFormat="false" ht="43.5" hidden="false" customHeight="true" outlineLevel="0" collapsed="false">
      <c r="A5" s="2" t="n">
        <v>4</v>
      </c>
      <c r="B5" s="2" t="s">
        <v>840</v>
      </c>
      <c r="C5" s="2" t="s">
        <v>841</v>
      </c>
      <c r="D5" s="2" t="s">
        <v>842</v>
      </c>
      <c r="E5" s="2" t="s">
        <v>843</v>
      </c>
    </row>
    <row r="6" customFormat="false" ht="43.5" hidden="false" customHeight="true" outlineLevel="0" collapsed="false">
      <c r="A6" s="2" t="n">
        <v>5</v>
      </c>
      <c r="B6" s="2" t="s">
        <v>844</v>
      </c>
      <c r="C6" s="2" t="s">
        <v>845</v>
      </c>
      <c r="D6" s="2" t="s">
        <v>846</v>
      </c>
      <c r="E6" s="2" t="s">
        <v>847</v>
      </c>
    </row>
    <row r="7" customFormat="false" ht="43.5" hidden="false" customHeight="true" outlineLevel="0" collapsed="false">
      <c r="A7" s="2" t="n">
        <v>6</v>
      </c>
      <c r="B7" s="2" t="s">
        <v>848</v>
      </c>
      <c r="C7" s="2" t="s">
        <v>849</v>
      </c>
      <c r="D7" s="2" t="s">
        <v>850</v>
      </c>
      <c r="E7" s="2" t="s">
        <v>851</v>
      </c>
    </row>
    <row r="8" customFormat="false" ht="43.5" hidden="false" customHeight="true" outlineLevel="0" collapsed="false">
      <c r="A8" s="2" t="n">
        <v>7</v>
      </c>
      <c r="B8" s="2" t="s">
        <v>852</v>
      </c>
      <c r="C8" s="2" t="s">
        <v>853</v>
      </c>
      <c r="D8" s="2" t="s">
        <v>90</v>
      </c>
      <c r="E8" s="2" t="s">
        <v>854</v>
      </c>
    </row>
    <row r="9" customFormat="false" ht="43.5" hidden="false" customHeight="true" outlineLevel="0" collapsed="false">
      <c r="A9" s="2" t="n">
        <v>8</v>
      </c>
      <c r="B9" s="2" t="s">
        <v>855</v>
      </c>
      <c r="C9" s="2" t="s">
        <v>856</v>
      </c>
      <c r="D9" s="2" t="s">
        <v>857</v>
      </c>
      <c r="E9" s="2" t="s">
        <v>847</v>
      </c>
    </row>
    <row r="10" customFormat="false" ht="43.5" hidden="false" customHeight="true" outlineLevel="0" collapsed="false">
      <c r="A10" s="2" t="n">
        <v>9</v>
      </c>
      <c r="B10" s="2" t="s">
        <v>858</v>
      </c>
      <c r="C10" s="2" t="s">
        <v>859</v>
      </c>
      <c r="D10" s="2" t="s">
        <v>860</v>
      </c>
      <c r="E10" s="2" t="s">
        <v>836</v>
      </c>
    </row>
    <row r="11" customFormat="false" ht="43.5" hidden="false" customHeight="true" outlineLevel="0" collapsed="false">
      <c r="A11" s="2" t="n">
        <v>10</v>
      </c>
      <c r="B11" s="2" t="s">
        <v>861</v>
      </c>
      <c r="C11" s="2" t="s">
        <v>862</v>
      </c>
      <c r="D11" s="2" t="s">
        <v>863</v>
      </c>
      <c r="E11" s="2" t="s">
        <v>864</v>
      </c>
    </row>
    <row r="13" customFormat="false" ht="15" hidden="false" customHeight="false" outlineLevel="0" collapsed="false">
      <c r="A13" s="17" t="s">
        <v>865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20" t="s">
        <v>866</v>
      </c>
    </row>
    <row r="3" customFormat="false" ht="15" hidden="false" customHeight="false" outlineLevel="0" collapsed="false">
      <c r="A3" s="2" t="s">
        <v>867</v>
      </c>
    </row>
    <row r="4" customFormat="false" ht="23.85" hidden="false" customHeight="false" outlineLevel="0" collapsed="false">
      <c r="A4" s="2" t="s">
        <v>868</v>
      </c>
    </row>
    <row r="5" customFormat="false" ht="15" hidden="false" customHeight="false" outlineLevel="0" collapsed="false">
      <c r="A5" s="2" t="s">
        <v>869</v>
      </c>
    </row>
    <row r="6" customFormat="false" ht="15" hidden="false" customHeight="false" outlineLevel="0" collapsed="false">
      <c r="A6" s="2" t="s">
        <v>870</v>
      </c>
    </row>
    <row r="7" customFormat="false" ht="15" hidden="false" customHeight="false" outlineLevel="0" collapsed="false">
      <c r="A7" s="2" t="s">
        <v>871</v>
      </c>
    </row>
    <row r="8" customFormat="false" ht="15" hidden="false" customHeight="false" outlineLevel="0" collapsed="false">
      <c r="A8" s="2" t="s">
        <v>872</v>
      </c>
    </row>
    <row r="9" customFormat="false" ht="15" hidden="false" customHeight="false" outlineLevel="0" collapsed="false">
      <c r="A9" s="2" t="s">
        <v>873</v>
      </c>
    </row>
    <row r="10" customFormat="false" ht="23.85" hidden="false" customHeight="false" outlineLevel="0" collapsed="false">
      <c r="A10" s="2" t="s">
        <v>874</v>
      </c>
    </row>
    <row r="11" customFormat="false" ht="15" hidden="false" customHeight="false" outlineLevel="0" collapsed="false">
      <c r="A11" s="2" t="s">
        <v>875</v>
      </c>
    </row>
    <row r="12" customFormat="false" ht="15" hidden="false" customHeight="false" outlineLevel="0" collapsed="false">
      <c r="A12" s="2" t="s">
        <v>876</v>
      </c>
    </row>
    <row r="13" customFormat="false" ht="23.85" hidden="false" customHeight="false" outlineLevel="0" collapsed="false">
      <c r="A13" s="2" t="s">
        <v>877</v>
      </c>
    </row>
    <row r="14" customFormat="false" ht="23.85" hidden="false" customHeight="false" outlineLevel="0" collapsed="false">
      <c r="A14" s="2" t="s">
        <v>878</v>
      </c>
    </row>
    <row r="15" customFormat="false" ht="23.85" hidden="false" customHeight="false" outlineLevel="0" collapsed="false">
      <c r="A15" s="2" t="s">
        <v>879</v>
      </c>
    </row>
    <row r="16" customFormat="false" ht="23.85" hidden="false" customHeight="false" outlineLevel="0" collapsed="false">
      <c r="A16" s="2" t="s">
        <v>880</v>
      </c>
    </row>
    <row r="17" customFormat="false" ht="15" hidden="false" customHeight="false" outlineLevel="0" collapsed="false">
      <c r="A17" s="2" t="s">
        <v>881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2026-09-17T20:05:59Z</dcterms:created>
  <dc:creator>openpyxl</dc:creator>
  <dc:description/>
  <dc:language>en-US</dc:language>
  <cp:lastModifiedBy/>
  <dcterms:modified xsi:type="dcterms:W3CDTF">2026-09-17T20:05:59Z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